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40" yWindow="480" windowWidth="23260" windowHeight="14200" activeTab="0"/>
  </bookViews>
  <sheets>
    <sheet name="anova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<sst xmlns="http://schemas.openxmlformats.org/spreadsheetml/2006/main" count="53" uniqueCount="50">
  <si>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Tillamook</t>
  </si>
  <si>
    <t>Newport</t>
  </si>
  <si>
    <t>Petersburg</t>
  </si>
  <si>
    <t>Magadan</t>
  </si>
  <si>
    <t>Tvarminne</t>
  </si>
  <si>
    <t>variance</t>
  </si>
  <si>
    <t>mean'</t>
  </si>
  <si>
    <t>df</t>
  </si>
  <si>
    <t>Q</t>
  </si>
  <si>
    <t>With 20 or fewer groups, it also performs the Games-Howell post-hoc test</t>
  </si>
  <si>
    <t xml:space="preserve">     for each pair of means, showing "sig" if a pair is significantly different at the P&lt;0.05 level.</t>
  </si>
  <si>
    <t>Games-Howell test</t>
  </si>
  <si>
    <t>n</t>
  </si>
  <si>
    <t>mean</t>
  </si>
  <si>
    <t>mean var</t>
  </si>
  <si>
    <t>r</t>
  </si>
  <si>
    <t>groups</t>
  </si>
  <si>
    <t>df</t>
  </si>
  <si>
    <t>For more information, see http://www.biostathandbook.com/onewayanova.html#welch .</t>
  </si>
  <si>
    <t>sum of mean'/sum of w</t>
  </si>
  <si>
    <t>p for higher df</t>
  </si>
  <si>
    <t>sum of a/k-1</t>
  </si>
  <si>
    <t>sum of b</t>
  </si>
  <si>
    <t>b</t>
  </si>
  <si>
    <t>a</t>
  </si>
  <si>
    <t>variance</t>
  </si>
  <si>
    <t>group names →</t>
  </si>
  <si>
    <r>
      <t xml:space="preserve">This spreadsheet performs </t>
    </r>
    <r>
      <rPr>
        <b/>
        <sz val="12"/>
        <rFont val="Arial"/>
        <family val="0"/>
      </rPr>
      <t xml:space="preserve">Welch's one-way analysis of variance </t>
    </r>
    <r>
      <rPr>
        <sz val="12"/>
        <rFont val="Arial"/>
        <family val="0"/>
      </rPr>
      <t>on up to 50 groups with up to 1000 observations per group.</t>
    </r>
  </si>
  <si>
    <t>It comes with the mussel data from http://www.biostathandbook.com/onewayanova.html entered as an example.</t>
  </si>
  <si>
    <t>To use the spreadsheet, replace the mussel data with your data.</t>
  </si>
  <si>
    <t>sum of w</t>
  </si>
  <si>
    <t>p for lower df</t>
  </si>
  <si>
    <t>k</t>
  </si>
  <si>
    <t>w</t>
  </si>
  <si>
    <t>data→</t>
  </si>
  <si>
    <t>mean</t>
  </si>
  <si>
    <t>degrees of freedom</t>
  </si>
  <si>
    <t>Fs</t>
  </si>
  <si>
    <t>p</t>
  </si>
  <si>
    <t>among groups</t>
  </si>
  <si>
    <t>n</t>
  </si>
  <si>
    <t>within groups</t>
  </si>
  <si>
    <t>1 if data present</t>
  </si>
  <si>
    <t>groups:</t>
  </si>
  <si>
    <t>d.f.</t>
  </si>
  <si>
    <t>v-star above diagonal (d.f. for each pairwise comparison)</t>
  </si>
  <si>
    <t>studentized range table (used for calculating Games-Howell MSD)</t>
  </si>
  <si>
    <t>number of groups</t>
  </si>
  <si>
    <t>Q above diagonal (interpolated from lookup table)</t>
  </si>
  <si>
    <t>MSD above diagonal, significance below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</si>
</sst>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gt;0.00001]0.######;[&lt;-0.00001]0.######;0.00E-00"/>
    <numFmt numFmtId="173" formatCode="[&gt;0.01]0.###;[&gt;0.00001]0.######;0.00E-####"/>
    <numFmt numFmtId="174" formatCode="[&gt;0.00001]0.######;[&lt;-0.00001]\-0.######;0.00E-00"/>
    <numFmt numFmtId="175" formatCode="0.000"/>
    <numFmt numFmtId="176" formatCode="0.00000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173" fontId="7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74" fontId="7" fillId="0" borderId="12" xfId="0" applyNumberFormat="1" applyFont="1" applyFill="1" applyBorder="1" applyAlignment="1">
      <alignment wrapText="1"/>
    </xf>
    <xf numFmtId="174" fontId="7" fillId="0" borderId="13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173" fontId="7" fillId="0" borderId="12" xfId="0" applyNumberFormat="1" applyFont="1" applyFill="1" applyBorder="1" applyAlignment="1">
      <alignment wrapText="1"/>
    </xf>
    <xf numFmtId="175" fontId="7" fillId="0" borderId="13" xfId="0" applyNumberFormat="1" applyFont="1" applyFill="1" applyBorder="1" applyAlignment="1">
      <alignment wrapText="1"/>
    </xf>
    <xf numFmtId="0" fontId="7" fillId="0" borderId="17" xfId="0" applyFont="1" applyBorder="1" applyAlignment="1">
      <alignment/>
    </xf>
    <xf numFmtId="175" fontId="7" fillId="0" borderId="14" xfId="0" applyNumberFormat="1" applyFont="1" applyFill="1" applyBorder="1" applyAlignment="1">
      <alignment wrapText="1"/>
    </xf>
    <xf numFmtId="175" fontId="7" fillId="0" borderId="15" xfId="0" applyNumberFormat="1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6" fillId="0" borderId="0" xfId="0" applyFont="1" applyFill="1" applyBorder="1" applyAlignment="1">
      <alignment/>
    </xf>
    <xf numFmtId="174" fontId="7" fillId="0" borderId="17" xfId="0" applyNumberFormat="1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1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right" wrapText="1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right"/>
    </xf>
    <xf numFmtId="0" fontId="6" fillId="0" borderId="23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26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6" fillId="0" borderId="23" xfId="0" applyFont="1" applyFill="1" applyBorder="1" applyAlignment="1" applyProtection="1">
      <alignment wrapText="1"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V1043"/>
  <sheetViews>
    <sheetView tabSelected="1" workbookViewId="0" topLeftCell="A1">
      <selection activeCell="E42" sqref="E42:I51"/>
    </sheetView>
  </sheetViews>
  <sheetFormatPr defaultColWidth="11.00390625" defaultRowHeight="12.75" customHeight="1"/>
  <cols>
    <col min="1" max="1" width="25.625" style="52" customWidth="1"/>
    <col min="2" max="2" width="8.00390625" style="56" customWidth="1"/>
    <col min="3" max="3" width="5.375" style="22" customWidth="1"/>
    <col min="4" max="4" width="14.25390625" style="22" customWidth="1"/>
    <col min="5" max="9" width="13.625" style="22" customWidth="1"/>
    <col min="10" max="10" width="15.75390625" style="22" customWidth="1"/>
    <col min="11" max="13" width="11.25390625" style="22" customWidth="1"/>
    <col min="14" max="16" width="10.75390625" style="22" customWidth="1"/>
    <col min="17" max="17" width="8.75390625" style="22" customWidth="1"/>
    <col min="18" max="54" width="6.75390625" style="22" customWidth="1"/>
    <col min="55" max="69" width="8.75390625" style="0" hidden="1" customWidth="1"/>
    <col min="70" max="71" width="5.125" style="0" hidden="1" customWidth="1"/>
    <col min="72" max="74" width="7.125" style="0" hidden="1" customWidth="1"/>
    <col min="75" max="75" width="5.875" style="0" hidden="1" customWidth="1"/>
    <col min="76" max="76" width="9.125" style="0" hidden="1" customWidth="1"/>
    <col min="77" max="82" width="5.125" style="0" hidden="1" customWidth="1"/>
    <col min="83" max="86" width="4.875" style="0" hidden="1" customWidth="1"/>
    <col min="87" max="88" width="4.625" style="0" hidden="1" customWidth="1"/>
    <col min="89" max="90" width="5.75390625" style="0" hidden="1" customWidth="1"/>
    <col min="91" max="93" width="5.125" style="0" hidden="1" customWidth="1"/>
    <col min="94" max="97" width="6.00390625" style="2" hidden="1" customWidth="1"/>
    <col min="98" max="98" width="6.875" style="2" hidden="1" customWidth="1"/>
    <col min="99" max="99" width="6.00390625" style="2" hidden="1" customWidth="1"/>
    <col min="100" max="100" width="8.875" style="2" hidden="1" customWidth="1"/>
    <col min="101" max="118" width="6.00390625" style="2" hidden="1" customWidth="1"/>
    <col min="119" max="120" width="10.75390625" style="2" hidden="1" customWidth="1"/>
    <col min="121" max="124" width="5.75390625" style="2" hidden="1" customWidth="1"/>
    <col min="125" max="125" width="8.125" style="2" hidden="1" customWidth="1"/>
    <col min="126" max="140" width="5.75390625" style="2" hidden="1" customWidth="1"/>
    <col min="141" max="152" width="10.75390625" style="2" customWidth="1"/>
  </cols>
  <sheetData>
    <row r="1" spans="1:152" s="1" customFormat="1" ht="18" customHeight="1">
      <c r="A1" s="57" t="s">
        <v>27</v>
      </c>
      <c r="B1" s="53"/>
      <c r="C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/>
      <c r="BD1" s="25" t="s">
        <v>46</v>
      </c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4"/>
      <c r="CP1" s="2"/>
      <c r="CQ1" s="2"/>
      <c r="CR1" s="2"/>
      <c r="CS1" s="2"/>
      <c r="CT1" s="2"/>
      <c r="CU1" s="2"/>
      <c r="CV1" s="2"/>
      <c r="CW1" s="2"/>
      <c r="CX1" s="2"/>
      <c r="CY1"/>
      <c r="CZ1"/>
      <c r="DA1"/>
      <c r="DB1"/>
      <c r="DC1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/>
      <c r="DU1"/>
      <c r="DV1"/>
      <c r="DW1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</row>
    <row r="2" spans="1:152" s="1" customFormat="1" ht="18" customHeight="1">
      <c r="A2" s="57" t="s">
        <v>28</v>
      </c>
      <c r="B2" s="53"/>
      <c r="C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/>
      <c r="BD2" s="25" t="s">
        <v>43</v>
      </c>
      <c r="BE2" s="25">
        <f>E28</f>
        <v>5</v>
      </c>
      <c r="BF2" s="25" t="s">
        <v>44</v>
      </c>
      <c r="BG2"/>
      <c r="BH2"/>
      <c r="BI2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4"/>
      <c r="CP2" s="2"/>
      <c r="CQ2" s="2"/>
      <c r="CR2" s="2"/>
      <c r="CS2" s="2"/>
      <c r="CT2" s="2"/>
      <c r="CU2" s="2"/>
      <c r="CV2" s="2"/>
      <c r="CW2" s="2"/>
      <c r="CX2" s="2"/>
      <c r="CY2"/>
      <c r="CZ2"/>
      <c r="DA2"/>
      <c r="DB2"/>
      <c r="DC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/>
      <c r="DU2"/>
      <c r="DV2"/>
      <c r="DW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</row>
    <row r="3" spans="1:152" s="1" customFormat="1" ht="18" customHeight="1">
      <c r="A3" s="57" t="s">
        <v>29</v>
      </c>
      <c r="B3" s="53"/>
      <c r="C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 t="s">
        <v>45</v>
      </c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4"/>
      <c r="CP3" s="2"/>
      <c r="CQ3" s="2"/>
      <c r="CR3" s="2" t="s">
        <v>48</v>
      </c>
      <c r="CS3" s="2"/>
      <c r="CT3" s="2"/>
      <c r="CU3" s="2"/>
      <c r="CV3" s="2"/>
      <c r="CW3" s="2"/>
      <c r="CX3" s="2"/>
      <c r="CY3"/>
      <c r="CZ3"/>
      <c r="DA3"/>
      <c r="DB3"/>
      <c r="DC3"/>
      <c r="DD3" s="2"/>
      <c r="DE3" s="2"/>
      <c r="DF3" s="2"/>
      <c r="DG3" s="2"/>
      <c r="DH3" s="2"/>
      <c r="DI3" s="2"/>
      <c r="DJ3" s="2"/>
      <c r="DK3" s="2"/>
      <c r="DL3" s="2"/>
      <c r="DM3" s="2"/>
      <c r="DN3" s="2">
        <f>E28</f>
        <v>5</v>
      </c>
      <c r="DO3" s="2"/>
      <c r="DP3" s="2"/>
      <c r="DQ3" s="2" t="s">
        <v>49</v>
      </c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</row>
    <row r="4" spans="1:152" s="1" customFormat="1" ht="18" customHeight="1">
      <c r="A4" s="57" t="s">
        <v>9</v>
      </c>
      <c r="B4" s="53"/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1" t="str">
        <f>IF(ISNUMBER(DQ5),E41,"")</f>
        <v>Tillamook</v>
      </c>
      <c r="DR4" s="1" t="str">
        <f aca="true" t="shared" si="0" ref="DR4:EJ4">IF(ISNUMBER(DR5),F41,"")</f>
        <v>Newport</v>
      </c>
      <c r="DS4" s="1" t="str">
        <f t="shared" si="0"/>
        <v>Petersburg</v>
      </c>
      <c r="DT4" s="1" t="str">
        <f t="shared" si="0"/>
        <v>Magadan</v>
      </c>
      <c r="DU4" s="1" t="str">
        <f t="shared" si="0"/>
        <v>Tvarminne</v>
      </c>
      <c r="DV4" s="1">
        <f t="shared" si="0"/>
      </c>
      <c r="DW4" s="1">
        <f t="shared" si="0"/>
      </c>
      <c r="DX4" s="1">
        <f t="shared" si="0"/>
      </c>
      <c r="DY4" s="1">
        <f t="shared" si="0"/>
      </c>
      <c r="DZ4" s="1">
        <f t="shared" si="0"/>
      </c>
      <c r="EA4" s="1">
        <f t="shared" si="0"/>
      </c>
      <c r="EB4" s="1">
        <f t="shared" si="0"/>
      </c>
      <c r="EC4" s="1">
        <f t="shared" si="0"/>
      </c>
      <c r="ED4" s="1">
        <f t="shared" si="0"/>
      </c>
      <c r="EE4" s="1">
        <f t="shared" si="0"/>
      </c>
      <c r="EF4" s="1">
        <f t="shared" si="0"/>
      </c>
      <c r="EG4" s="1">
        <f t="shared" si="0"/>
      </c>
      <c r="EH4" s="1">
        <f t="shared" si="0"/>
      </c>
      <c r="EI4" s="1">
        <f t="shared" si="0"/>
      </c>
      <c r="EJ4" s="1">
        <f t="shared" si="0"/>
      </c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</row>
    <row r="5" spans="1:152" s="1" customFormat="1" ht="18" customHeight="1">
      <c r="A5" s="57" t="s">
        <v>10</v>
      </c>
      <c r="B5" s="53"/>
      <c r="C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/>
      <c r="BD5" s="25"/>
      <c r="BE5" t="s">
        <v>44</v>
      </c>
      <c r="BF5"/>
      <c r="BG5"/>
      <c r="BH5"/>
      <c r="BI5"/>
      <c r="BJ5"/>
      <c r="BK5"/>
      <c r="BL5"/>
      <c r="BM5"/>
      <c r="BN5"/>
      <c r="BO5"/>
      <c r="BP5"/>
      <c r="BQ5" s="25"/>
      <c r="BR5" s="25"/>
      <c r="BS5" s="25" t="s">
        <v>40</v>
      </c>
      <c r="BT5" s="25"/>
      <c r="BU5" s="25">
        <f aca="true" t="shared" si="1" ref="BU5:CN5">E32</f>
        <v>10</v>
      </c>
      <c r="BV5" s="25">
        <f t="shared" si="1"/>
        <v>8</v>
      </c>
      <c r="BW5" s="25">
        <f t="shared" si="1"/>
        <v>7</v>
      </c>
      <c r="BX5" s="25">
        <f t="shared" si="1"/>
        <v>8</v>
      </c>
      <c r="BY5" s="25">
        <f t="shared" si="1"/>
        <v>6</v>
      </c>
      <c r="BZ5" s="25" t="str">
        <f t="shared" si="1"/>
        <v>-</v>
      </c>
      <c r="CA5" s="25" t="str">
        <f t="shared" si="1"/>
        <v>-</v>
      </c>
      <c r="CB5" s="25" t="str">
        <f t="shared" si="1"/>
        <v>-</v>
      </c>
      <c r="CC5" s="25" t="str">
        <f t="shared" si="1"/>
        <v>-</v>
      </c>
      <c r="CD5" s="25" t="str">
        <f t="shared" si="1"/>
        <v>-</v>
      </c>
      <c r="CE5" s="25" t="str">
        <f t="shared" si="1"/>
        <v>-</v>
      </c>
      <c r="CF5" s="25" t="str">
        <f t="shared" si="1"/>
        <v>-</v>
      </c>
      <c r="CG5" s="25" t="str">
        <f t="shared" si="1"/>
        <v>-</v>
      </c>
      <c r="CH5" s="25" t="str">
        <f t="shared" si="1"/>
        <v>-</v>
      </c>
      <c r="CI5" s="25" t="str">
        <f t="shared" si="1"/>
        <v>-</v>
      </c>
      <c r="CJ5" s="25" t="str">
        <f t="shared" si="1"/>
        <v>-</v>
      </c>
      <c r="CK5" s="25" t="str">
        <f t="shared" si="1"/>
        <v>-</v>
      </c>
      <c r="CL5" s="25" t="str">
        <f t="shared" si="1"/>
        <v>-</v>
      </c>
      <c r="CM5" s="25" t="str">
        <f t="shared" si="1"/>
        <v>-</v>
      </c>
      <c r="CN5" s="25" t="str">
        <f t="shared" si="1"/>
        <v>-</v>
      </c>
      <c r="CO5" s="4"/>
      <c r="CP5" s="2"/>
      <c r="CQ5" s="2"/>
      <c r="CR5" s="2">
        <f>E32</f>
        <v>10</v>
      </c>
      <c r="CS5" s="2">
        <f aca="true" t="shared" si="2" ref="CS5:DK5">F32</f>
        <v>8</v>
      </c>
      <c r="CT5" s="2">
        <f t="shared" si="2"/>
        <v>7</v>
      </c>
      <c r="CU5" s="2">
        <f t="shared" si="2"/>
        <v>8</v>
      </c>
      <c r="CV5" s="2">
        <f t="shared" si="2"/>
        <v>6</v>
      </c>
      <c r="CW5" s="2" t="str">
        <f t="shared" si="2"/>
        <v>-</v>
      </c>
      <c r="CX5" s="2" t="str">
        <f t="shared" si="2"/>
        <v>-</v>
      </c>
      <c r="CY5" s="2" t="str">
        <f t="shared" si="2"/>
        <v>-</v>
      </c>
      <c r="CZ5" s="2" t="str">
        <f t="shared" si="2"/>
        <v>-</v>
      </c>
      <c r="DA5" s="2" t="str">
        <f t="shared" si="2"/>
        <v>-</v>
      </c>
      <c r="DB5" s="2" t="str">
        <f t="shared" si="2"/>
        <v>-</v>
      </c>
      <c r="DC5" s="2" t="str">
        <f t="shared" si="2"/>
        <v>-</v>
      </c>
      <c r="DD5" s="2" t="str">
        <f t="shared" si="2"/>
        <v>-</v>
      </c>
      <c r="DE5" s="2" t="str">
        <f t="shared" si="2"/>
        <v>-</v>
      </c>
      <c r="DF5" s="2" t="str">
        <f t="shared" si="2"/>
        <v>-</v>
      </c>
      <c r="DG5" s="2" t="str">
        <f t="shared" si="2"/>
        <v>-</v>
      </c>
      <c r="DH5" s="2" t="str">
        <f t="shared" si="2"/>
        <v>-</v>
      </c>
      <c r="DI5" s="2" t="str">
        <f t="shared" si="2"/>
        <v>-</v>
      </c>
      <c r="DJ5" s="2" t="str">
        <f t="shared" si="2"/>
        <v>-</v>
      </c>
      <c r="DK5" s="2" t="str">
        <f t="shared" si="2"/>
        <v>-</v>
      </c>
      <c r="DL5" s="2"/>
      <c r="DM5" s="2"/>
      <c r="DN5" s="2"/>
      <c r="DO5" s="2"/>
      <c r="DP5" s="2"/>
      <c r="DQ5" s="2">
        <f>E32</f>
        <v>10</v>
      </c>
      <c r="DR5" s="2">
        <f aca="true" t="shared" si="3" ref="DR5:EJ5">F32</f>
        <v>8</v>
      </c>
      <c r="DS5" s="2">
        <f t="shared" si="3"/>
        <v>7</v>
      </c>
      <c r="DT5" s="2">
        <f t="shared" si="3"/>
        <v>8</v>
      </c>
      <c r="DU5" s="2">
        <f t="shared" si="3"/>
        <v>6</v>
      </c>
      <c r="DV5" s="2" t="str">
        <f t="shared" si="3"/>
        <v>-</v>
      </c>
      <c r="DW5" s="2" t="str">
        <f t="shared" si="3"/>
        <v>-</v>
      </c>
      <c r="DX5" s="2" t="str">
        <f t="shared" si="3"/>
        <v>-</v>
      </c>
      <c r="DY5" s="2" t="str">
        <f t="shared" si="3"/>
        <v>-</v>
      </c>
      <c r="DZ5" s="2" t="str">
        <f t="shared" si="3"/>
        <v>-</v>
      </c>
      <c r="EA5" s="2" t="str">
        <f t="shared" si="3"/>
        <v>-</v>
      </c>
      <c r="EB5" s="2" t="str">
        <f t="shared" si="3"/>
        <v>-</v>
      </c>
      <c r="EC5" s="2" t="str">
        <f t="shared" si="3"/>
        <v>-</v>
      </c>
      <c r="ED5" s="2" t="str">
        <f t="shared" si="3"/>
        <v>-</v>
      </c>
      <c r="EE5" s="2" t="str">
        <f t="shared" si="3"/>
        <v>-</v>
      </c>
      <c r="EF5" s="2" t="str">
        <f t="shared" si="3"/>
        <v>-</v>
      </c>
      <c r="EG5" s="2" t="str">
        <f t="shared" si="3"/>
        <v>-</v>
      </c>
      <c r="EH5" s="2" t="str">
        <f t="shared" si="3"/>
        <v>-</v>
      </c>
      <c r="EI5" s="2" t="str">
        <f t="shared" si="3"/>
        <v>-</v>
      </c>
      <c r="EJ5" s="2" t="str">
        <f t="shared" si="3"/>
        <v>-</v>
      </c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s="1" customFormat="1" ht="18" customHeight="1">
      <c r="A6" s="58"/>
      <c r="B6" s="53"/>
      <c r="C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/>
      <c r="BD6" s="25"/>
      <c r="BE6" s="25">
        <v>5</v>
      </c>
      <c r="BF6" s="25">
        <v>7</v>
      </c>
      <c r="BG6" s="25">
        <v>10</v>
      </c>
      <c r="BH6" s="25">
        <v>12</v>
      </c>
      <c r="BI6" s="25">
        <v>16</v>
      </c>
      <c r="BJ6" s="25">
        <v>20</v>
      </c>
      <c r="BK6" s="25">
        <v>24</v>
      </c>
      <c r="BL6" s="25">
        <v>30</v>
      </c>
      <c r="BM6" s="25">
        <v>40</v>
      </c>
      <c r="BN6" s="25">
        <v>60</v>
      </c>
      <c r="BO6" s="25">
        <v>120</v>
      </c>
      <c r="BP6" s="25">
        <v>9999999</v>
      </c>
      <c r="BQ6" s="25"/>
      <c r="BR6" s="25" t="s">
        <v>40</v>
      </c>
      <c r="BS6" s="25"/>
      <c r="BT6" s="25"/>
      <c r="BU6" s="25">
        <v>1</v>
      </c>
      <c r="BV6" s="25">
        <v>2</v>
      </c>
      <c r="BW6" s="25">
        <v>3</v>
      </c>
      <c r="BX6" s="25">
        <v>4</v>
      </c>
      <c r="BY6" s="25">
        <v>5</v>
      </c>
      <c r="BZ6" s="25">
        <v>6</v>
      </c>
      <c r="CA6" s="25">
        <v>7</v>
      </c>
      <c r="CB6" s="25">
        <v>8</v>
      </c>
      <c r="CC6" s="25">
        <v>9</v>
      </c>
      <c r="CD6" s="25">
        <v>10</v>
      </c>
      <c r="CE6" s="25">
        <v>11</v>
      </c>
      <c r="CF6" s="25">
        <v>12</v>
      </c>
      <c r="CG6" s="25">
        <v>13</v>
      </c>
      <c r="CH6" s="25">
        <v>14</v>
      </c>
      <c r="CI6" s="25">
        <v>15</v>
      </c>
      <c r="CJ6" s="25">
        <v>16</v>
      </c>
      <c r="CK6" s="25">
        <v>17</v>
      </c>
      <c r="CL6" s="25">
        <v>18</v>
      </c>
      <c r="CM6" s="25">
        <v>19</v>
      </c>
      <c r="CN6" s="25">
        <v>20</v>
      </c>
      <c r="CO6" s="4"/>
      <c r="CP6" s="2"/>
      <c r="CQ6" s="2"/>
      <c r="CR6" s="25">
        <v>1</v>
      </c>
      <c r="CS6" s="25">
        <v>2</v>
      </c>
      <c r="CT6" s="25">
        <v>3</v>
      </c>
      <c r="CU6" s="25">
        <v>4</v>
      </c>
      <c r="CV6" s="25">
        <v>5</v>
      </c>
      <c r="CW6" s="25">
        <v>6</v>
      </c>
      <c r="CX6" s="25">
        <v>7</v>
      </c>
      <c r="CY6" s="25">
        <v>8</v>
      </c>
      <c r="CZ6" s="25">
        <v>9</v>
      </c>
      <c r="DA6" s="25">
        <v>10</v>
      </c>
      <c r="DB6" s="25">
        <v>11</v>
      </c>
      <c r="DC6" s="25">
        <v>12</v>
      </c>
      <c r="DD6" s="25">
        <v>13</v>
      </c>
      <c r="DE6" s="25">
        <v>14</v>
      </c>
      <c r="DF6" s="25">
        <v>15</v>
      </c>
      <c r="DG6" s="25">
        <v>16</v>
      </c>
      <c r="DH6" s="25">
        <v>17</v>
      </c>
      <c r="DI6" s="25">
        <v>18</v>
      </c>
      <c r="DJ6" s="25">
        <v>19</v>
      </c>
      <c r="DK6" s="25">
        <v>20</v>
      </c>
      <c r="DL6" s="4"/>
      <c r="DM6" s="4">
        <v>1</v>
      </c>
      <c r="DN6" s="4">
        <v>1</v>
      </c>
      <c r="DO6" s="2"/>
      <c r="DP6" s="2"/>
      <c r="DQ6" s="25">
        <v>1</v>
      </c>
      <c r="DR6" s="25">
        <v>2</v>
      </c>
      <c r="DS6" s="25">
        <v>3</v>
      </c>
      <c r="DT6" s="25">
        <v>4</v>
      </c>
      <c r="DU6" s="25">
        <v>5</v>
      </c>
      <c r="DV6" s="25">
        <v>6</v>
      </c>
      <c r="DW6" s="25">
        <v>7</v>
      </c>
      <c r="DX6" s="25">
        <v>8</v>
      </c>
      <c r="DY6" s="25">
        <v>9</v>
      </c>
      <c r="DZ6" s="25">
        <v>10</v>
      </c>
      <c r="EA6" s="25">
        <v>11</v>
      </c>
      <c r="EB6" s="25">
        <v>12</v>
      </c>
      <c r="EC6" s="25">
        <v>13</v>
      </c>
      <c r="ED6" s="25">
        <v>14</v>
      </c>
      <c r="EE6" s="25">
        <v>15</v>
      </c>
      <c r="EF6" s="25">
        <v>16</v>
      </c>
      <c r="EG6" s="25">
        <v>17</v>
      </c>
      <c r="EH6" s="25">
        <v>18</v>
      </c>
      <c r="EI6" s="25">
        <v>19</v>
      </c>
      <c r="EJ6" s="25">
        <v>20</v>
      </c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</row>
    <row r="7" spans="1:152" s="1" customFormat="1" ht="18" customHeight="1">
      <c r="A7" s="57" t="s">
        <v>18</v>
      </c>
      <c r="B7" s="53"/>
      <c r="C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t="s">
        <v>47</v>
      </c>
      <c r="BD7" s="25">
        <v>3</v>
      </c>
      <c r="BE7" s="25">
        <v>4.602</v>
      </c>
      <c r="BF7" s="25">
        <v>4.165</v>
      </c>
      <c r="BG7" s="25">
        <v>3.877</v>
      </c>
      <c r="BH7" s="25">
        <v>3.773</v>
      </c>
      <c r="BI7" s="25">
        <v>3.649</v>
      </c>
      <c r="BJ7" s="25">
        <v>3.578</v>
      </c>
      <c r="BK7" s="25">
        <v>3.532</v>
      </c>
      <c r="BL7" s="25">
        <v>3.486</v>
      </c>
      <c r="BM7" s="25">
        <v>3.442</v>
      </c>
      <c r="BN7" s="25">
        <v>3.399</v>
      </c>
      <c r="BO7" s="25">
        <v>3.356</v>
      </c>
      <c r="BP7" s="25">
        <v>3.314</v>
      </c>
      <c r="BQ7" s="25"/>
      <c r="BR7" s="25">
        <f>E32</f>
        <v>10</v>
      </c>
      <c r="BS7" s="25">
        <v>1</v>
      </c>
      <c r="BT7"/>
      <c r="BU7"/>
      <c r="BV7">
        <f>IF(ISNUMBER(BV$5),($BT$32+BU$32)^2/($BT$33+BU$33),"")</f>
        <v>15.868238908185827</v>
      </c>
      <c r="BW7">
        <f aca="true" t="shared" si="4" ref="BW7:CN7">IF(ISNUMBER(BW$5),($BT$32+BV$32)^2/($BT$33+BV$33),"")</f>
        <v>10.436333167244317</v>
      </c>
      <c r="BX7">
        <f t="shared" si="4"/>
        <v>14.550532830017108</v>
      </c>
      <c r="BY7">
        <f t="shared" si="4"/>
        <v>9.970453816036729</v>
      </c>
      <c r="BZ7">
        <f t="shared" si="4"/>
      </c>
      <c r="CA7">
        <f t="shared" si="4"/>
      </c>
      <c r="CB7">
        <f t="shared" si="4"/>
      </c>
      <c r="CC7">
        <f t="shared" si="4"/>
      </c>
      <c r="CD7">
        <f t="shared" si="4"/>
      </c>
      <c r="CE7">
        <f t="shared" si="4"/>
      </c>
      <c r="CF7">
        <f t="shared" si="4"/>
      </c>
      <c r="CG7">
        <f t="shared" si="4"/>
      </c>
      <c r="CH7">
        <f t="shared" si="4"/>
      </c>
      <c r="CI7">
        <f t="shared" si="4"/>
      </c>
      <c r="CJ7">
        <f t="shared" si="4"/>
      </c>
      <c r="CK7">
        <f t="shared" si="4"/>
      </c>
      <c r="CL7">
        <f t="shared" si="4"/>
      </c>
      <c r="CM7">
        <f t="shared" si="4"/>
      </c>
      <c r="CN7">
        <f t="shared" si="4"/>
      </c>
      <c r="CO7"/>
      <c r="CP7" s="2">
        <f>BR7</f>
        <v>10</v>
      </c>
      <c r="CQ7" s="2">
        <v>1</v>
      </c>
      <c r="CR7" s="2"/>
      <c r="CS7" s="2">
        <f>IF(ISNUMBER(CS$5),VLOOKUP(ROUNDDOWN(BV7,0),$BY$57:$CB$254,2)+(VLOOKUP(ROUNDDOWN(BV7,0)+1,$BY$57:$CB$254,2)-VLOOKUP(ROUNDDOWN(BV7,0),$BY$57:$CB$254,2))*(1/BV7-1/ROUNDDOWN(BV7,0))/(1/(ROUNDDOWN(BV7,0)+1)-1/ROUNDDOWN(BV7,0)),"")</f>
        <v>4.337359310040811</v>
      </c>
      <c r="CT7" s="2">
        <f aca="true" t="shared" si="5" ref="CT7:DK22">IF(ISNUMBER(CT$5),VLOOKUP(ROUNDDOWN(BW7,0),$BY$57:$CB$254,2)+(VLOOKUP(ROUNDDOWN(BW7,0)+1,$BY$57:$CB$254,2)-VLOOKUP(ROUNDDOWN(BW7,0),$BY$57:$CB$254,2))*(1/BW7-1/ROUNDDOWN(BW7,0))/(1/(ROUNDDOWN(BW7,0)+1)-1/ROUNDDOWN(BW7,0)),"")</f>
        <v>4.617375272868282</v>
      </c>
      <c r="CU7" s="2">
        <f t="shared" si="5"/>
        <v>4.385298446601981</v>
      </c>
      <c r="CV7" s="2">
        <f t="shared" si="5"/>
        <v>4.656807303003218</v>
      </c>
      <c r="CW7" s="2">
        <f t="shared" si="5"/>
      </c>
      <c r="CX7" s="2">
        <f t="shared" si="5"/>
      </c>
      <c r="CY7" s="2">
        <f t="shared" si="5"/>
      </c>
      <c r="CZ7" s="2">
        <f t="shared" si="5"/>
      </c>
      <c r="DA7" s="2">
        <f t="shared" si="5"/>
      </c>
      <c r="DB7" s="2">
        <f t="shared" si="5"/>
      </c>
      <c r="DC7" s="2">
        <f t="shared" si="5"/>
      </c>
      <c r="DD7" s="2">
        <f t="shared" si="5"/>
      </c>
      <c r="DE7" s="2">
        <f t="shared" si="5"/>
      </c>
      <c r="DF7" s="2">
        <f t="shared" si="5"/>
      </c>
      <c r="DG7" s="2">
        <f t="shared" si="5"/>
      </c>
      <c r="DH7" s="2">
        <f t="shared" si="5"/>
      </c>
      <c r="DI7" s="2">
        <f t="shared" si="5"/>
      </c>
      <c r="DJ7" s="2">
        <f t="shared" si="5"/>
      </c>
      <c r="DK7" s="2">
        <f t="shared" si="5"/>
      </c>
      <c r="DL7" s="2">
        <v>1</v>
      </c>
      <c r="DM7" s="2">
        <f>IF(DL7&lt;=(DN$3/2*(DN$3-1)),IF(DN6=DN$3,DM6+1,DM6),"")</f>
        <v>1</v>
      </c>
      <c r="DN7" s="2">
        <f>IF(DL7&lt;=(DN$3/2*(DN$3-1)),IF(DN6=DN$3,DM7+1,DN6+1),"")</f>
        <v>2</v>
      </c>
      <c r="DO7" s="2">
        <f>BR7</f>
        <v>10</v>
      </c>
      <c r="DP7" s="2">
        <v>1</v>
      </c>
      <c r="DQ7" s="2"/>
      <c r="DR7" s="2">
        <f>IF(ISNUMBER(DR$5),CS7*SQRT(HLOOKUP($DP7,$BT$28:$CM$32,5)/2+HLOOKUP(DR$6,$BT$28:$CM$32,5)/2),"")</f>
        <v>0.014883820395736477</v>
      </c>
      <c r="DS7" s="2">
        <f aca="true" t="shared" si="6" ref="DS7:EJ22">IF(ISNUMBER(DS$5),CT7*SQRT(HLOOKUP($DP7,$BT$28:$CM$32,5)/2+HLOOKUP(DS$6,$BT$28:$CM$32,5)/2),"")</f>
        <v>0.023509462686305237</v>
      </c>
      <c r="DT7" s="2">
        <f t="shared" si="6"/>
        <v>0.01841238286850465</v>
      </c>
      <c r="DU7" s="2">
        <f t="shared" si="6"/>
        <v>0.021419457539480467</v>
      </c>
      <c r="DV7" s="2">
        <f t="shared" si="6"/>
      </c>
      <c r="DW7" s="2">
        <f t="shared" si="6"/>
      </c>
      <c r="DX7" s="2">
        <f t="shared" si="6"/>
      </c>
      <c r="DY7" s="2">
        <f t="shared" si="6"/>
      </c>
      <c r="DZ7" s="2">
        <f t="shared" si="6"/>
      </c>
      <c r="EA7" s="2">
        <f t="shared" si="6"/>
      </c>
      <c r="EB7" s="2">
        <f t="shared" si="6"/>
      </c>
      <c r="EC7" s="2">
        <f t="shared" si="6"/>
      </c>
      <c r="ED7" s="2">
        <f t="shared" si="6"/>
      </c>
      <c r="EE7" s="2">
        <f t="shared" si="6"/>
      </c>
      <c r="EF7" s="2">
        <f t="shared" si="6"/>
      </c>
      <c r="EG7" s="2">
        <f t="shared" si="6"/>
      </c>
      <c r="EH7" s="2">
        <f t="shared" si="6"/>
      </c>
      <c r="EI7" s="2">
        <f t="shared" si="6"/>
      </c>
      <c r="EJ7" s="2">
        <f t="shared" si="6"/>
      </c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</row>
    <row r="8" spans="1:152" s="1" customFormat="1" ht="18" customHeight="1">
      <c r="A8" s="58"/>
      <c r="B8" s="53"/>
      <c r="C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/>
      <c r="BD8" s="25">
        <v>4</v>
      </c>
      <c r="BE8" s="25">
        <v>5.218</v>
      </c>
      <c r="BF8" s="25">
        <v>4.681</v>
      </c>
      <c r="BG8" s="25">
        <v>4.327</v>
      </c>
      <c r="BH8" s="25">
        <v>4.199</v>
      </c>
      <c r="BI8" s="25">
        <v>4.046</v>
      </c>
      <c r="BJ8" s="25">
        <v>3.958</v>
      </c>
      <c r="BK8" s="25">
        <v>3.901</v>
      </c>
      <c r="BL8" s="25">
        <v>3.845</v>
      </c>
      <c r="BM8" s="25">
        <v>3.791</v>
      </c>
      <c r="BN8" s="25">
        <v>3.737</v>
      </c>
      <c r="BO8" s="25">
        <v>3.685</v>
      </c>
      <c r="BP8" s="25">
        <v>3.633</v>
      </c>
      <c r="BQ8" s="25"/>
      <c r="BR8" s="25">
        <f>F32</f>
        <v>8</v>
      </c>
      <c r="BS8" s="25">
        <v>2</v>
      </c>
      <c r="BT8"/>
      <c r="BU8"/>
      <c r="BV8"/>
      <c r="BW8">
        <f aca="true" t="shared" si="7" ref="BW8:CM8">IF(ISNUMBER(BW$5),($BU$32+BV$32)^2/($BU$33+BV$33),"")</f>
        <v>8.857240194116923</v>
      </c>
      <c r="BX8">
        <f t="shared" si="7"/>
        <v>12.16951050858608</v>
      </c>
      <c r="BY8">
        <f t="shared" si="7"/>
        <v>8.20577308129516</v>
      </c>
      <c r="BZ8">
        <f t="shared" si="7"/>
      </c>
      <c r="CA8">
        <f t="shared" si="7"/>
      </c>
      <c r="CB8">
        <f t="shared" si="7"/>
      </c>
      <c r="CC8">
        <f t="shared" si="7"/>
      </c>
      <c r="CD8">
        <f t="shared" si="7"/>
      </c>
      <c r="CE8">
        <f t="shared" si="7"/>
      </c>
      <c r="CF8">
        <f t="shared" si="7"/>
      </c>
      <c r="CG8">
        <f t="shared" si="7"/>
      </c>
      <c r="CH8">
        <f t="shared" si="7"/>
      </c>
      <c r="CI8">
        <f t="shared" si="7"/>
      </c>
      <c r="CJ8">
        <f t="shared" si="7"/>
      </c>
      <c r="CK8">
        <f t="shared" si="7"/>
      </c>
      <c r="CL8">
        <f t="shared" si="7"/>
      </c>
      <c r="CM8">
        <f t="shared" si="7"/>
      </c>
      <c r="CN8">
        <f>IF(ISNUMBER(CN$5),($BU$32+CM$32)^2/($BU$33+CM$33),"")</f>
      </c>
      <c r="CO8"/>
      <c r="CP8" s="2">
        <f aca="true" t="shared" si="8" ref="CP8:CP26">BR8</f>
        <v>8</v>
      </c>
      <c r="CQ8" s="2">
        <v>2</v>
      </c>
      <c r="CR8" s="2"/>
      <c r="CS8" s="2"/>
      <c r="CT8" s="2">
        <f t="shared" si="5"/>
        <v>4.776224805061245</v>
      </c>
      <c r="CU8" s="2">
        <f t="shared" si="5"/>
        <v>4.498249619660007</v>
      </c>
      <c r="CV8" s="2">
        <f t="shared" si="5"/>
        <v>4.861138431786219</v>
      </c>
      <c r="CW8" s="2">
        <f t="shared" si="5"/>
      </c>
      <c r="CX8" s="2">
        <f t="shared" si="5"/>
      </c>
      <c r="CY8" s="2">
        <f t="shared" si="5"/>
      </c>
      <c r="CZ8" s="2">
        <f t="shared" si="5"/>
      </c>
      <c r="DA8" s="2">
        <f t="shared" si="5"/>
      </c>
      <c r="DB8" s="2">
        <f t="shared" si="5"/>
      </c>
      <c r="DC8" s="2">
        <f t="shared" si="5"/>
      </c>
      <c r="DD8" s="2">
        <f t="shared" si="5"/>
      </c>
      <c r="DE8" s="2">
        <f t="shared" si="5"/>
      </c>
      <c r="DF8" s="2">
        <f t="shared" si="5"/>
      </c>
      <c r="DG8" s="2">
        <f t="shared" si="5"/>
      </c>
      <c r="DH8" s="2">
        <f t="shared" si="5"/>
      </c>
      <c r="DI8" s="2">
        <f t="shared" si="5"/>
      </c>
      <c r="DJ8" s="2">
        <f t="shared" si="5"/>
      </c>
      <c r="DK8" s="2">
        <f t="shared" si="5"/>
      </c>
      <c r="DL8" s="2">
        <v>2</v>
      </c>
      <c r="DM8" s="2">
        <f aca="true" t="shared" si="9" ref="DM8:DM71">IF(DL8&lt;=(DN$3/2*(DN$3-1)),IF(DN7=DN$3,DM7+1,DM7),"")</f>
        <v>1</v>
      </c>
      <c r="DN8" s="2">
        <f aca="true" t="shared" si="10" ref="DN8:DN71">IF(DL8&lt;=(DN$3/2*(DN$3-1)),IF(DN7=DN$3,DM8+1,DN7+1),"")</f>
        <v>3</v>
      </c>
      <c r="DO8" s="2">
        <f aca="true" t="shared" si="11" ref="DO8:DO26">BR8</f>
        <v>8</v>
      </c>
      <c r="DP8" s="2">
        <v>2</v>
      </c>
      <c r="DQ8" s="2" t="str">
        <f>IF(ISNUMBER($DO8),IF(ABS(HLOOKUP(DQ$6,$BT$28:$CM$30,3)-HLOOKUP($DP8,$BT$28:$CM$30,3))&gt;HLOOKUP($DP8,$DQ$6:$EJ$26,DQ$6+1),"sig","not sig"),"")</f>
        <v>not sig</v>
      </c>
      <c r="DR8" s="2"/>
      <c r="DS8" s="2">
        <f t="shared" si="6"/>
        <v>0.02309789886946465</v>
      </c>
      <c r="DT8" s="2">
        <f t="shared" si="6"/>
        <v>0.017475118511368324</v>
      </c>
      <c r="DU8" s="2">
        <f t="shared" si="6"/>
        <v>0.02097613487766002</v>
      </c>
      <c r="DV8" s="2">
        <f t="shared" si="6"/>
      </c>
      <c r="DW8" s="2">
        <f t="shared" si="6"/>
      </c>
      <c r="DX8" s="2">
        <f t="shared" si="6"/>
      </c>
      <c r="DY8" s="2">
        <f t="shared" si="6"/>
      </c>
      <c r="DZ8" s="2">
        <f t="shared" si="6"/>
      </c>
      <c r="EA8" s="2">
        <f t="shared" si="6"/>
      </c>
      <c r="EB8" s="2">
        <f t="shared" si="6"/>
      </c>
      <c r="EC8" s="2">
        <f t="shared" si="6"/>
      </c>
      <c r="ED8" s="2">
        <f t="shared" si="6"/>
      </c>
      <c r="EE8" s="2">
        <f t="shared" si="6"/>
      </c>
      <c r="EF8" s="2">
        <f t="shared" si="6"/>
      </c>
      <c r="EG8" s="2">
        <f t="shared" si="6"/>
      </c>
      <c r="EH8" s="2">
        <f t="shared" si="6"/>
      </c>
      <c r="EI8" s="2">
        <f t="shared" si="6"/>
      </c>
      <c r="EJ8" s="2">
        <f t="shared" si="6"/>
      </c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 s="1" customFormat="1" ht="18" customHeight="1" hidden="1">
      <c r="A9" s="57"/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/>
      <c r="BD9" s="2">
        <v>5</v>
      </c>
      <c r="BE9" s="2">
        <v>5.673</v>
      </c>
      <c r="BF9" s="2">
        <v>5.06</v>
      </c>
      <c r="BG9" s="2">
        <v>4.654</v>
      </c>
      <c r="BH9" s="2">
        <v>4.508</v>
      </c>
      <c r="BI9" s="2">
        <v>4.333</v>
      </c>
      <c r="BJ9" s="2">
        <v>4.232</v>
      </c>
      <c r="BK9" s="2">
        <v>4.166</v>
      </c>
      <c r="BL9" s="2">
        <v>4.102</v>
      </c>
      <c r="BM9" s="2">
        <v>4.039</v>
      </c>
      <c r="BN9" s="2">
        <v>3.977</v>
      </c>
      <c r="BO9" s="2">
        <v>3.917</v>
      </c>
      <c r="BP9" s="2">
        <v>3.858</v>
      </c>
      <c r="BQ9" s="2"/>
      <c r="BR9" s="2">
        <f>G32</f>
        <v>7</v>
      </c>
      <c r="BS9" s="2">
        <v>3</v>
      </c>
      <c r="BT9"/>
      <c r="BU9"/>
      <c r="BV9"/>
      <c r="BW9"/>
      <c r="BX9">
        <f aca="true" t="shared" si="12" ref="BX9:CM9">IF(ISNUMBER(BX$5),($BV$32+BW$32)^2/($BV$33+BW$33),"")</f>
        <v>11.496216552772347</v>
      </c>
      <c r="BY9">
        <f t="shared" si="12"/>
        <v>10.967061656343487</v>
      </c>
      <c r="BZ9">
        <f t="shared" si="12"/>
      </c>
      <c r="CA9">
        <f t="shared" si="12"/>
      </c>
      <c r="CB9">
        <f t="shared" si="12"/>
      </c>
      <c r="CC9">
        <f t="shared" si="12"/>
      </c>
      <c r="CD9">
        <f t="shared" si="12"/>
      </c>
      <c r="CE9">
        <f t="shared" si="12"/>
      </c>
      <c r="CF9">
        <f t="shared" si="12"/>
      </c>
      <c r="CG9">
        <f t="shared" si="12"/>
      </c>
      <c r="CH9">
        <f t="shared" si="12"/>
      </c>
      <c r="CI9">
        <f t="shared" si="12"/>
      </c>
      <c r="CJ9">
        <f t="shared" si="12"/>
      </c>
      <c r="CK9">
        <f t="shared" si="12"/>
      </c>
      <c r="CL9">
        <f t="shared" si="12"/>
      </c>
      <c r="CM9">
        <f t="shared" si="12"/>
      </c>
      <c r="CN9">
        <f>IF(ISNUMBER(CN$5),($BV$32+CM$32)^2/($BV$33+CM$33),"")</f>
      </c>
      <c r="CO9"/>
      <c r="CP9" s="2">
        <f t="shared" si="8"/>
        <v>7</v>
      </c>
      <c r="CQ9" s="2">
        <v>3</v>
      </c>
      <c r="CR9" s="2"/>
      <c r="CS9" s="2"/>
      <c r="CT9" s="2"/>
      <c r="CU9" s="2">
        <f t="shared" si="5"/>
        <v>4.539989821589391</v>
      </c>
      <c r="CV9" s="2">
        <f t="shared" si="5"/>
        <v>4.576755425518476</v>
      </c>
      <c r="CW9" s="2">
        <f t="shared" si="5"/>
      </c>
      <c r="CX9" s="2">
        <f t="shared" si="5"/>
      </c>
      <c r="CY9" s="2">
        <f t="shared" si="5"/>
      </c>
      <c r="CZ9" s="2">
        <f t="shared" si="5"/>
      </c>
      <c r="DA9" s="2">
        <f t="shared" si="5"/>
      </c>
      <c r="DB9" s="2">
        <f t="shared" si="5"/>
      </c>
      <c r="DC9" s="2">
        <f t="shared" si="5"/>
      </c>
      <c r="DD9" s="2">
        <f t="shared" si="5"/>
      </c>
      <c r="DE9" s="2">
        <f t="shared" si="5"/>
      </c>
      <c r="DF9" s="2">
        <f t="shared" si="5"/>
      </c>
      <c r="DG9" s="2">
        <f t="shared" si="5"/>
      </c>
      <c r="DH9" s="2">
        <f t="shared" si="5"/>
      </c>
      <c r="DI9" s="2">
        <f t="shared" si="5"/>
      </c>
      <c r="DJ9" s="2">
        <f t="shared" si="5"/>
      </c>
      <c r="DK9" s="2">
        <f t="shared" si="5"/>
      </c>
      <c r="DL9" s="2">
        <v>3</v>
      </c>
      <c r="DM9" s="2">
        <f t="shared" si="9"/>
        <v>1</v>
      </c>
      <c r="DN9" s="2">
        <f t="shared" si="10"/>
        <v>4</v>
      </c>
      <c r="DO9" s="2">
        <f t="shared" si="11"/>
        <v>7</v>
      </c>
      <c r="DP9" s="2">
        <v>3</v>
      </c>
      <c r="DQ9" s="2" t="str">
        <f aca="true" t="shared" si="13" ref="DQ9:EF24">IF(ISNUMBER($DO9),IF(ABS(HLOOKUP(DQ$6,$BT$28:$CM$30,3)-HLOOKUP($DP9,$BT$28:$CM$30,3))&gt;HLOOKUP($DP9,$DQ$6:$EJ$26,DQ$6+1),"sig","not sig"),"")</f>
        <v>not sig</v>
      </c>
      <c r="DR9" s="2" t="str">
        <f t="shared" si="13"/>
        <v>sig</v>
      </c>
      <c r="DS9" s="2"/>
      <c r="DT9" s="2">
        <f t="shared" si="6"/>
        <v>0.02454969501282559</v>
      </c>
      <c r="DU9" s="2">
        <f t="shared" si="6"/>
        <v>0.026198844160750984</v>
      </c>
      <c r="DV9" s="2">
        <f t="shared" si="6"/>
      </c>
      <c r="DW9" s="2">
        <f t="shared" si="6"/>
      </c>
      <c r="DX9" s="2">
        <f t="shared" si="6"/>
      </c>
      <c r="DY9" s="2">
        <f t="shared" si="6"/>
      </c>
      <c r="DZ9" s="2">
        <f t="shared" si="6"/>
      </c>
      <c r="EA9" s="2">
        <f t="shared" si="6"/>
      </c>
      <c r="EB9" s="2">
        <f t="shared" si="6"/>
      </c>
      <c r="EC9" s="2">
        <f t="shared" si="6"/>
      </c>
      <c r="ED9" s="2">
        <f t="shared" si="6"/>
      </c>
      <c r="EE9" s="2">
        <f t="shared" si="6"/>
      </c>
      <c r="EF9" s="2">
        <f t="shared" si="6"/>
      </c>
      <c r="EG9" s="2">
        <f t="shared" si="6"/>
      </c>
      <c r="EH9" s="2">
        <f t="shared" si="6"/>
      </c>
      <c r="EI9" s="2">
        <f t="shared" si="6"/>
      </c>
      <c r="EJ9" s="2">
        <f t="shared" si="6"/>
      </c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s="1" customFormat="1" ht="18" customHeight="1" hidden="1">
      <c r="A10" s="57"/>
      <c r="B10" s="5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/>
      <c r="BD10" s="2">
        <v>6</v>
      </c>
      <c r="BE10" s="2">
        <v>6.033</v>
      </c>
      <c r="BF10" s="2">
        <v>5.359</v>
      </c>
      <c r="BG10" s="2">
        <v>4.912</v>
      </c>
      <c r="BH10" s="2">
        <v>4.751</v>
      </c>
      <c r="BI10" s="2">
        <v>4.557</v>
      </c>
      <c r="BJ10" s="2">
        <v>4.445</v>
      </c>
      <c r="BK10" s="2">
        <v>4.373</v>
      </c>
      <c r="BL10" s="2">
        <v>4.302</v>
      </c>
      <c r="BM10" s="2">
        <v>4.232</v>
      </c>
      <c r="BN10" s="2">
        <v>4.163</v>
      </c>
      <c r="BO10" s="2">
        <v>4.096</v>
      </c>
      <c r="BP10" s="2">
        <v>4.03</v>
      </c>
      <c r="BQ10" s="2"/>
      <c r="BR10" s="2">
        <f>H32</f>
        <v>8</v>
      </c>
      <c r="BS10" s="2">
        <v>4</v>
      </c>
      <c r="BT10"/>
      <c r="BU10"/>
      <c r="BV10"/>
      <c r="BW10"/>
      <c r="BX10"/>
      <c r="BY10">
        <f aca="true" t="shared" si="14" ref="BY10:CM10">IF(ISNUMBER(BY$5),($BW$32+BX$32)^2/($BW$33+BX$33),"")</f>
        <v>10.91542710532637</v>
      </c>
      <c r="BZ10">
        <f t="shared" si="14"/>
      </c>
      <c r="CA10">
        <f t="shared" si="14"/>
      </c>
      <c r="CB10">
        <f t="shared" si="14"/>
      </c>
      <c r="CC10">
        <f t="shared" si="14"/>
      </c>
      <c r="CD10">
        <f t="shared" si="14"/>
      </c>
      <c r="CE10">
        <f t="shared" si="14"/>
      </c>
      <c r="CF10">
        <f t="shared" si="14"/>
      </c>
      <c r="CG10">
        <f t="shared" si="14"/>
      </c>
      <c r="CH10">
        <f t="shared" si="14"/>
      </c>
      <c r="CI10">
        <f t="shared" si="14"/>
      </c>
      <c r="CJ10">
        <f t="shared" si="14"/>
      </c>
      <c r="CK10">
        <f t="shared" si="14"/>
      </c>
      <c r="CL10">
        <f t="shared" si="14"/>
      </c>
      <c r="CM10">
        <f t="shared" si="14"/>
      </c>
      <c r="CN10">
        <f>IF(ISNUMBER(CN$5),($BW$32+CM$32)^2/($BW$33+CM$33),"")</f>
      </c>
      <c r="CO10"/>
      <c r="CP10" s="2">
        <f t="shared" si="8"/>
        <v>8</v>
      </c>
      <c r="CQ10" s="2">
        <v>4</v>
      </c>
      <c r="CR10" s="2"/>
      <c r="CS10" s="2"/>
      <c r="CT10" s="2"/>
      <c r="CU10" s="2"/>
      <c r="CV10" s="2">
        <f t="shared" si="5"/>
        <v>4.580533873889864</v>
      </c>
      <c r="CW10" s="2">
        <f t="shared" si="5"/>
      </c>
      <c r="CX10" s="2">
        <f t="shared" si="5"/>
      </c>
      <c r="CY10" s="2">
        <f t="shared" si="5"/>
      </c>
      <c r="CZ10" s="2">
        <f t="shared" si="5"/>
      </c>
      <c r="DA10" s="2">
        <f t="shared" si="5"/>
      </c>
      <c r="DB10" s="2">
        <f t="shared" si="5"/>
      </c>
      <c r="DC10" s="2">
        <f t="shared" si="5"/>
      </c>
      <c r="DD10" s="2">
        <f t="shared" si="5"/>
      </c>
      <c r="DE10" s="2">
        <f t="shared" si="5"/>
      </c>
      <c r="DF10" s="2">
        <f t="shared" si="5"/>
      </c>
      <c r="DG10" s="2">
        <f t="shared" si="5"/>
      </c>
      <c r="DH10" s="2">
        <f t="shared" si="5"/>
      </c>
      <c r="DI10" s="2">
        <f t="shared" si="5"/>
      </c>
      <c r="DJ10" s="2">
        <f t="shared" si="5"/>
      </c>
      <c r="DK10" s="2">
        <f t="shared" si="5"/>
      </c>
      <c r="DL10" s="2">
        <v>4</v>
      </c>
      <c r="DM10" s="2">
        <f t="shared" si="9"/>
        <v>1</v>
      </c>
      <c r="DN10" s="2">
        <f t="shared" si="10"/>
        <v>5</v>
      </c>
      <c r="DO10" s="2">
        <f t="shared" si="11"/>
        <v>8</v>
      </c>
      <c r="DP10" s="2">
        <v>4</v>
      </c>
      <c r="DQ10" s="2" t="str">
        <f t="shared" si="13"/>
        <v>not sig</v>
      </c>
      <c r="DR10" s="2" t="str">
        <f t="shared" si="13"/>
        <v>not sig</v>
      </c>
      <c r="DS10" s="2" t="str">
        <f t="shared" si="13"/>
        <v>sig</v>
      </c>
      <c r="DT10" s="2"/>
      <c r="DU10" s="2">
        <f t="shared" si="6"/>
        <v>0.02266003117951495</v>
      </c>
      <c r="DV10" s="2">
        <f t="shared" si="6"/>
      </c>
      <c r="DW10" s="2">
        <f t="shared" si="6"/>
      </c>
      <c r="DX10" s="2">
        <f t="shared" si="6"/>
      </c>
      <c r="DY10" s="2">
        <f t="shared" si="6"/>
      </c>
      <c r="DZ10" s="2">
        <f t="shared" si="6"/>
      </c>
      <c r="EA10" s="2">
        <f t="shared" si="6"/>
      </c>
      <c r="EB10" s="2">
        <f t="shared" si="6"/>
      </c>
      <c r="EC10" s="2">
        <f t="shared" si="6"/>
      </c>
      <c r="ED10" s="2">
        <f t="shared" si="6"/>
      </c>
      <c r="EE10" s="2">
        <f t="shared" si="6"/>
      </c>
      <c r="EF10" s="2">
        <f t="shared" si="6"/>
      </c>
      <c r="EG10" s="2">
        <f t="shared" si="6"/>
      </c>
      <c r="EH10" s="2">
        <f t="shared" si="6"/>
      </c>
      <c r="EI10" s="2">
        <f t="shared" si="6"/>
      </c>
      <c r="EJ10" s="2">
        <f t="shared" si="6"/>
      </c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40" s="2" customFormat="1" ht="12.75" customHeight="1" hidden="1">
      <c r="A11" s="50"/>
      <c r="B11" s="5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/>
      <c r="BD11" s="2">
        <v>7</v>
      </c>
      <c r="BE11" s="2">
        <v>6.33</v>
      </c>
      <c r="BF11" s="2">
        <v>5.606</v>
      </c>
      <c r="BG11" s="2">
        <v>5.124</v>
      </c>
      <c r="BH11" s="2">
        <v>4.95</v>
      </c>
      <c r="BI11" s="2">
        <v>4.741</v>
      </c>
      <c r="BJ11" s="2">
        <v>4.62</v>
      </c>
      <c r="BK11" s="2">
        <v>4.541</v>
      </c>
      <c r="BL11" s="2">
        <v>4.464</v>
      </c>
      <c r="BM11" s="2">
        <v>4.389</v>
      </c>
      <c r="BN11" s="2">
        <v>4.314</v>
      </c>
      <c r="BO11" s="2">
        <v>4.241</v>
      </c>
      <c r="BP11" s="2">
        <v>4.17</v>
      </c>
      <c r="BR11" s="2">
        <f>I32</f>
        <v>6</v>
      </c>
      <c r="BS11" s="2">
        <v>5</v>
      </c>
      <c r="BT11"/>
      <c r="BU11"/>
      <c r="BV11"/>
      <c r="BW11"/>
      <c r="BX11"/>
      <c r="BY11"/>
      <c r="BZ11">
        <f aca="true" t="shared" si="15" ref="BZ11:CM11">IF(ISNUMBER(BZ$5),($BX$32+BY$32)^2/($BX$33+BY$33),"")</f>
      </c>
      <c r="CA11">
        <f t="shared" si="15"/>
      </c>
      <c r="CB11">
        <f t="shared" si="15"/>
      </c>
      <c r="CC11">
        <f t="shared" si="15"/>
      </c>
      <c r="CD11">
        <f t="shared" si="15"/>
      </c>
      <c r="CE11">
        <f t="shared" si="15"/>
      </c>
      <c r="CF11">
        <f t="shared" si="15"/>
      </c>
      <c r="CG11">
        <f t="shared" si="15"/>
      </c>
      <c r="CH11">
        <f t="shared" si="15"/>
      </c>
      <c r="CI11">
        <f t="shared" si="15"/>
      </c>
      <c r="CJ11">
        <f t="shared" si="15"/>
      </c>
      <c r="CK11">
        <f t="shared" si="15"/>
      </c>
      <c r="CL11">
        <f t="shared" si="15"/>
      </c>
      <c r="CM11">
        <f t="shared" si="15"/>
      </c>
      <c r="CN11">
        <f>IF(ISNUMBER(CN$5),($BX$32+CM$32)^2/($BX$33+CM$33),"")</f>
      </c>
      <c r="CO11"/>
      <c r="CP11" s="2">
        <f t="shared" si="8"/>
        <v>6</v>
      </c>
      <c r="CQ11" s="2">
        <v>5</v>
      </c>
      <c r="CW11" s="2">
        <f t="shared" si="5"/>
      </c>
      <c r="CX11" s="2">
        <f t="shared" si="5"/>
      </c>
      <c r="CY11" s="2">
        <f t="shared" si="5"/>
      </c>
      <c r="CZ11" s="2">
        <f t="shared" si="5"/>
      </c>
      <c r="DA11" s="2">
        <f t="shared" si="5"/>
      </c>
      <c r="DB11" s="2">
        <f t="shared" si="5"/>
      </c>
      <c r="DC11" s="2">
        <f t="shared" si="5"/>
      </c>
      <c r="DD11" s="2">
        <f t="shared" si="5"/>
      </c>
      <c r="DE11" s="2">
        <f t="shared" si="5"/>
      </c>
      <c r="DF11" s="2">
        <f t="shared" si="5"/>
      </c>
      <c r="DG11" s="2">
        <f t="shared" si="5"/>
      </c>
      <c r="DH11" s="2">
        <f t="shared" si="5"/>
      </c>
      <c r="DI11" s="2">
        <f t="shared" si="5"/>
      </c>
      <c r="DJ11" s="2">
        <f t="shared" si="5"/>
      </c>
      <c r="DK11" s="2">
        <f t="shared" si="5"/>
      </c>
      <c r="DL11" s="2">
        <v>5</v>
      </c>
      <c r="DM11" s="2">
        <f t="shared" si="9"/>
        <v>2</v>
      </c>
      <c r="DN11" s="2">
        <f t="shared" si="10"/>
        <v>3</v>
      </c>
      <c r="DO11" s="2">
        <f t="shared" si="11"/>
        <v>6</v>
      </c>
      <c r="DP11" s="2">
        <v>5</v>
      </c>
      <c r="DQ11" s="2" t="str">
        <f t="shared" si="13"/>
        <v>not sig</v>
      </c>
      <c r="DR11" s="2" t="str">
        <f t="shared" si="13"/>
        <v>not sig</v>
      </c>
      <c r="DS11" s="2" t="str">
        <f t="shared" si="13"/>
        <v>not sig</v>
      </c>
      <c r="DT11" s="2" t="str">
        <f t="shared" si="13"/>
        <v>not sig</v>
      </c>
      <c r="DV11" s="2">
        <f t="shared" si="6"/>
      </c>
      <c r="DW11" s="2">
        <f t="shared" si="6"/>
      </c>
      <c r="DX11" s="2">
        <f t="shared" si="6"/>
      </c>
      <c r="DY11" s="2">
        <f t="shared" si="6"/>
      </c>
      <c r="DZ11" s="2">
        <f t="shared" si="6"/>
      </c>
      <c r="EA11" s="2">
        <f t="shared" si="6"/>
      </c>
      <c r="EB11" s="2">
        <f t="shared" si="6"/>
      </c>
      <c r="EC11" s="2">
        <f t="shared" si="6"/>
      </c>
      <c r="ED11" s="2">
        <f t="shared" si="6"/>
      </c>
      <c r="EE11" s="2">
        <f t="shared" si="6"/>
      </c>
      <c r="EF11" s="2">
        <f t="shared" si="6"/>
      </c>
      <c r="EG11" s="2">
        <f t="shared" si="6"/>
      </c>
      <c r="EH11" s="2">
        <f t="shared" si="6"/>
      </c>
      <c r="EI11" s="2">
        <f t="shared" si="6"/>
      </c>
      <c r="EJ11" s="2">
        <f t="shared" si="6"/>
      </c>
    </row>
    <row r="12" spans="1:140" s="2" customFormat="1" ht="12.75" customHeight="1" hidden="1">
      <c r="A12" s="50"/>
      <c r="B12" s="5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/>
      <c r="BD12" s="2">
        <v>8</v>
      </c>
      <c r="BE12" s="2">
        <v>6.582</v>
      </c>
      <c r="BF12" s="2">
        <v>5.815</v>
      </c>
      <c r="BG12" s="2">
        <v>5.305</v>
      </c>
      <c r="BH12" s="2">
        <v>5.119</v>
      </c>
      <c r="BI12" s="2">
        <v>4.897</v>
      </c>
      <c r="BJ12" s="2">
        <v>4.768</v>
      </c>
      <c r="BK12" s="2">
        <v>4.684</v>
      </c>
      <c r="BL12" s="2">
        <v>4.602</v>
      </c>
      <c r="BM12" s="2">
        <v>4.521</v>
      </c>
      <c r="BN12" s="2">
        <v>4.441</v>
      </c>
      <c r="BO12" s="2">
        <v>4.363</v>
      </c>
      <c r="BP12" s="2">
        <v>4.286</v>
      </c>
      <c r="BR12" s="2" t="str">
        <f>J32</f>
        <v>-</v>
      </c>
      <c r="BS12" s="2">
        <v>6</v>
      </c>
      <c r="BT12"/>
      <c r="BU12"/>
      <c r="BV12"/>
      <c r="BW12"/>
      <c r="BX12"/>
      <c r="BY12"/>
      <c r="BZ12"/>
      <c r="CA12">
        <f aca="true" t="shared" si="16" ref="CA12:CM12">IF(ISNUMBER(CA$5),($BY$32+BZ$32)^2/($BY$33+BZ$33),"")</f>
      </c>
      <c r="CB12">
        <f t="shared" si="16"/>
      </c>
      <c r="CC12">
        <f t="shared" si="16"/>
      </c>
      <c r="CD12">
        <f t="shared" si="16"/>
      </c>
      <c r="CE12">
        <f t="shared" si="16"/>
      </c>
      <c r="CF12">
        <f t="shared" si="16"/>
      </c>
      <c r="CG12">
        <f t="shared" si="16"/>
      </c>
      <c r="CH12">
        <f t="shared" si="16"/>
      </c>
      <c r="CI12">
        <f t="shared" si="16"/>
      </c>
      <c r="CJ12">
        <f t="shared" si="16"/>
      </c>
      <c r="CK12">
        <f t="shared" si="16"/>
      </c>
      <c r="CL12">
        <f t="shared" si="16"/>
      </c>
      <c r="CM12">
        <f t="shared" si="16"/>
      </c>
      <c r="CN12">
        <f>IF(ISNUMBER(CN$5),($BY$32+CM$32)^2/($BY$33+CM$33),"")</f>
      </c>
      <c r="CO12"/>
      <c r="CP12" s="2" t="str">
        <f t="shared" si="8"/>
        <v>-</v>
      </c>
      <c r="CQ12" s="2">
        <v>6</v>
      </c>
      <c r="CX12" s="2">
        <f t="shared" si="5"/>
      </c>
      <c r="CY12" s="2">
        <f t="shared" si="5"/>
      </c>
      <c r="CZ12" s="2">
        <f t="shared" si="5"/>
      </c>
      <c r="DA12" s="2">
        <f t="shared" si="5"/>
      </c>
      <c r="DB12" s="2">
        <f t="shared" si="5"/>
      </c>
      <c r="DC12" s="2">
        <f t="shared" si="5"/>
      </c>
      <c r="DD12" s="2">
        <f t="shared" si="5"/>
      </c>
      <c r="DE12" s="2">
        <f t="shared" si="5"/>
      </c>
      <c r="DF12" s="2">
        <f t="shared" si="5"/>
      </c>
      <c r="DG12" s="2">
        <f t="shared" si="5"/>
      </c>
      <c r="DH12" s="2">
        <f t="shared" si="5"/>
      </c>
      <c r="DI12" s="2">
        <f t="shared" si="5"/>
      </c>
      <c r="DJ12" s="2">
        <f t="shared" si="5"/>
      </c>
      <c r="DK12" s="2">
        <f t="shared" si="5"/>
      </c>
      <c r="DL12" s="2">
        <v>6</v>
      </c>
      <c r="DM12" s="2">
        <f t="shared" si="9"/>
        <v>2</v>
      </c>
      <c r="DN12" s="2">
        <f t="shared" si="10"/>
        <v>4</v>
      </c>
      <c r="DO12" s="2" t="str">
        <f t="shared" si="11"/>
        <v>-</v>
      </c>
      <c r="DP12" s="2">
        <v>6</v>
      </c>
      <c r="DQ12" s="2">
        <f t="shared" si="13"/>
      </c>
      <c r="DR12" s="2">
        <f t="shared" si="13"/>
      </c>
      <c r="DS12" s="2">
        <f t="shared" si="13"/>
      </c>
      <c r="DT12" s="2">
        <f t="shared" si="13"/>
      </c>
      <c r="DU12" s="2">
        <f t="shared" si="13"/>
      </c>
      <c r="DW12" s="2">
        <f t="shared" si="6"/>
      </c>
      <c r="DX12" s="2">
        <f t="shared" si="6"/>
      </c>
      <c r="DY12" s="2">
        <f t="shared" si="6"/>
      </c>
      <c r="DZ12" s="2">
        <f t="shared" si="6"/>
      </c>
      <c r="EA12" s="2">
        <f t="shared" si="6"/>
      </c>
      <c r="EB12" s="2">
        <f t="shared" si="6"/>
      </c>
      <c r="EC12" s="2">
        <f t="shared" si="6"/>
      </c>
      <c r="ED12" s="2">
        <f t="shared" si="6"/>
      </c>
      <c r="EE12" s="2">
        <f t="shared" si="6"/>
      </c>
      <c r="EF12" s="2">
        <f t="shared" si="6"/>
      </c>
      <c r="EG12" s="2">
        <f t="shared" si="6"/>
      </c>
      <c r="EH12" s="2">
        <f t="shared" si="6"/>
      </c>
      <c r="EI12" s="2">
        <f t="shared" si="6"/>
      </c>
      <c r="EJ12" s="2">
        <f t="shared" si="6"/>
      </c>
    </row>
    <row r="13" spans="1:140" s="2" customFormat="1" ht="15" hidden="1">
      <c r="A13" s="50"/>
      <c r="B13" s="5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/>
      <c r="BD13" s="2">
        <v>9</v>
      </c>
      <c r="BE13" s="2">
        <v>6.802</v>
      </c>
      <c r="BF13" s="2">
        <v>5.998</v>
      </c>
      <c r="BG13" s="2">
        <v>5.461</v>
      </c>
      <c r="BH13" s="2">
        <v>5.265</v>
      </c>
      <c r="BI13" s="2">
        <v>5.031</v>
      </c>
      <c r="BJ13" s="2">
        <v>4.896</v>
      </c>
      <c r="BK13" s="2">
        <v>4.807</v>
      </c>
      <c r="BL13" s="2">
        <v>4.72</v>
      </c>
      <c r="BM13" s="2">
        <v>4.635</v>
      </c>
      <c r="BN13" s="2">
        <v>4.55</v>
      </c>
      <c r="BO13" s="2">
        <v>4.468</v>
      </c>
      <c r="BP13" s="2">
        <v>4.387</v>
      </c>
      <c r="BR13" s="2" t="str">
        <f>K32</f>
        <v>-</v>
      </c>
      <c r="BS13" s="2">
        <v>7</v>
      </c>
      <c r="BT13"/>
      <c r="BU13"/>
      <c r="BV13"/>
      <c r="BW13"/>
      <c r="BX13"/>
      <c r="BY13"/>
      <c r="BZ13"/>
      <c r="CA13"/>
      <c r="CB13">
        <f aca="true" t="shared" si="17" ref="CB13:CM13">IF(ISNUMBER(CB$5),($BZ$32+CA$32)^2/($BZ$33+CA$33),"")</f>
      </c>
      <c r="CC13">
        <f t="shared" si="17"/>
      </c>
      <c r="CD13">
        <f t="shared" si="17"/>
      </c>
      <c r="CE13">
        <f t="shared" si="17"/>
      </c>
      <c r="CF13">
        <f t="shared" si="17"/>
      </c>
      <c r="CG13">
        <f t="shared" si="17"/>
      </c>
      <c r="CH13">
        <f t="shared" si="17"/>
      </c>
      <c r="CI13">
        <f t="shared" si="17"/>
      </c>
      <c r="CJ13">
        <f t="shared" si="17"/>
      </c>
      <c r="CK13">
        <f t="shared" si="17"/>
      </c>
      <c r="CL13">
        <f t="shared" si="17"/>
      </c>
      <c r="CM13">
        <f t="shared" si="17"/>
      </c>
      <c r="CN13">
        <f>IF(ISNUMBER(CN$5),($BZ$32+CM$32)^2/($BZ$33+CM$33),"")</f>
      </c>
      <c r="CO13"/>
      <c r="CP13" s="2" t="str">
        <f t="shared" si="8"/>
        <v>-</v>
      </c>
      <c r="CQ13" s="2">
        <v>7</v>
      </c>
      <c r="CY13" s="2">
        <f t="shared" si="5"/>
      </c>
      <c r="CZ13" s="2">
        <f t="shared" si="5"/>
      </c>
      <c r="DA13" s="2">
        <f t="shared" si="5"/>
      </c>
      <c r="DB13" s="2">
        <f t="shared" si="5"/>
      </c>
      <c r="DC13" s="2">
        <f t="shared" si="5"/>
      </c>
      <c r="DD13" s="2">
        <f t="shared" si="5"/>
      </c>
      <c r="DE13" s="2">
        <f t="shared" si="5"/>
      </c>
      <c r="DF13" s="2">
        <f t="shared" si="5"/>
      </c>
      <c r="DG13" s="2">
        <f t="shared" si="5"/>
      </c>
      <c r="DH13" s="2">
        <f t="shared" si="5"/>
      </c>
      <c r="DI13" s="2">
        <f t="shared" si="5"/>
      </c>
      <c r="DJ13" s="2">
        <f t="shared" si="5"/>
      </c>
      <c r="DK13" s="2">
        <f t="shared" si="5"/>
      </c>
      <c r="DL13" s="2">
        <v>7</v>
      </c>
      <c r="DM13" s="2">
        <f t="shared" si="9"/>
        <v>2</v>
      </c>
      <c r="DN13" s="2">
        <f t="shared" si="10"/>
        <v>5</v>
      </c>
      <c r="DO13" s="2" t="str">
        <f t="shared" si="11"/>
        <v>-</v>
      </c>
      <c r="DP13" s="2">
        <v>7</v>
      </c>
      <c r="DQ13" s="2">
        <f t="shared" si="13"/>
      </c>
      <c r="DR13" s="2">
        <f t="shared" si="13"/>
      </c>
      <c r="DS13" s="2">
        <f t="shared" si="13"/>
      </c>
      <c r="DT13" s="2">
        <f t="shared" si="13"/>
      </c>
      <c r="DU13" s="2">
        <f t="shared" si="13"/>
      </c>
      <c r="DV13" s="2">
        <f t="shared" si="13"/>
      </c>
      <c r="DX13" s="2">
        <f t="shared" si="6"/>
      </c>
      <c r="DY13" s="2">
        <f t="shared" si="6"/>
      </c>
      <c r="DZ13" s="2">
        <f t="shared" si="6"/>
      </c>
      <c r="EA13" s="2">
        <f t="shared" si="6"/>
      </c>
      <c r="EB13" s="2">
        <f t="shared" si="6"/>
      </c>
      <c r="EC13" s="2">
        <f t="shared" si="6"/>
      </c>
      <c r="ED13" s="2">
        <f t="shared" si="6"/>
      </c>
      <c r="EE13" s="2">
        <f t="shared" si="6"/>
      </c>
      <c r="EF13" s="2">
        <f t="shared" si="6"/>
      </c>
      <c r="EG13" s="2">
        <f t="shared" si="6"/>
      </c>
      <c r="EH13" s="2">
        <f t="shared" si="6"/>
      </c>
      <c r="EI13" s="2">
        <f t="shared" si="6"/>
      </c>
      <c r="EJ13" s="2">
        <f t="shared" si="6"/>
      </c>
    </row>
    <row r="14" spans="1:140" s="2" customFormat="1" ht="16.5" customHeight="1" hidden="1">
      <c r="A14" s="50"/>
      <c r="B14" s="5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/>
      <c r="BD14" s="2">
        <v>10</v>
      </c>
      <c r="BE14" s="2">
        <v>6.995</v>
      </c>
      <c r="BF14" s="2">
        <v>6.158</v>
      </c>
      <c r="BG14" s="2">
        <v>5.599</v>
      </c>
      <c r="BH14" s="2">
        <v>5.395</v>
      </c>
      <c r="BI14" s="2">
        <v>5.15</v>
      </c>
      <c r="BJ14" s="2">
        <v>5.008</v>
      </c>
      <c r="BK14" s="2">
        <v>4.915</v>
      </c>
      <c r="BL14" s="2">
        <v>4.824</v>
      </c>
      <c r="BM14" s="2">
        <v>4.735</v>
      </c>
      <c r="BN14" s="2">
        <v>4.646</v>
      </c>
      <c r="BO14" s="2">
        <v>4.56</v>
      </c>
      <c r="BP14" s="2">
        <v>4.474</v>
      </c>
      <c r="BR14" s="2" t="str">
        <f>L32</f>
        <v>-</v>
      </c>
      <c r="BS14" s="2">
        <v>8</v>
      </c>
      <c r="BT14"/>
      <c r="BU14"/>
      <c r="BV14"/>
      <c r="BW14"/>
      <c r="BX14"/>
      <c r="BY14"/>
      <c r="BZ14"/>
      <c r="CA14"/>
      <c r="CB14"/>
      <c r="CC14">
        <f aca="true" t="shared" si="18" ref="CC14:CM14">IF(ISNUMBER(CC$5),($CA$32+CB$32)^2/($CA$33+CB$33),"")</f>
      </c>
      <c r="CD14">
        <f t="shared" si="18"/>
      </c>
      <c r="CE14">
        <f t="shared" si="18"/>
      </c>
      <c r="CF14">
        <f t="shared" si="18"/>
      </c>
      <c r="CG14">
        <f t="shared" si="18"/>
      </c>
      <c r="CH14">
        <f t="shared" si="18"/>
      </c>
      <c r="CI14">
        <f t="shared" si="18"/>
      </c>
      <c r="CJ14">
        <f t="shared" si="18"/>
      </c>
      <c r="CK14">
        <f t="shared" si="18"/>
      </c>
      <c r="CL14">
        <f t="shared" si="18"/>
      </c>
      <c r="CM14">
        <f t="shared" si="18"/>
      </c>
      <c r="CN14">
        <f>IF(ISNUMBER(CN$5),($CA$32+CM$32)^2/($CA$33+CM$33),"")</f>
      </c>
      <c r="CO14"/>
      <c r="CP14" s="2" t="str">
        <f t="shared" si="8"/>
        <v>-</v>
      </c>
      <c r="CQ14" s="2">
        <v>8</v>
      </c>
      <c r="CZ14" s="2">
        <f t="shared" si="5"/>
      </c>
      <c r="DA14" s="2">
        <f t="shared" si="5"/>
      </c>
      <c r="DB14" s="2">
        <f t="shared" si="5"/>
      </c>
      <c r="DC14" s="2">
        <f t="shared" si="5"/>
      </c>
      <c r="DD14" s="2">
        <f t="shared" si="5"/>
      </c>
      <c r="DE14" s="2">
        <f t="shared" si="5"/>
      </c>
      <c r="DF14" s="2">
        <f t="shared" si="5"/>
      </c>
      <c r="DG14" s="2">
        <f t="shared" si="5"/>
      </c>
      <c r="DH14" s="2">
        <f t="shared" si="5"/>
      </c>
      <c r="DI14" s="2">
        <f t="shared" si="5"/>
      </c>
      <c r="DJ14" s="2">
        <f t="shared" si="5"/>
      </c>
      <c r="DK14" s="2">
        <f t="shared" si="5"/>
      </c>
      <c r="DL14" s="2">
        <v>8</v>
      </c>
      <c r="DM14" s="2">
        <f t="shared" si="9"/>
        <v>3</v>
      </c>
      <c r="DN14" s="2">
        <f t="shared" si="10"/>
        <v>4</v>
      </c>
      <c r="DO14" s="2" t="str">
        <f t="shared" si="11"/>
        <v>-</v>
      </c>
      <c r="DP14" s="2">
        <v>8</v>
      </c>
      <c r="DQ14" s="2">
        <f t="shared" si="13"/>
      </c>
      <c r="DR14" s="2">
        <f t="shared" si="13"/>
      </c>
      <c r="DS14" s="2">
        <f t="shared" si="13"/>
      </c>
      <c r="DT14" s="2">
        <f t="shared" si="13"/>
      </c>
      <c r="DU14" s="2">
        <f t="shared" si="13"/>
      </c>
      <c r="DV14" s="2">
        <f t="shared" si="13"/>
      </c>
      <c r="DW14" s="2">
        <f t="shared" si="13"/>
      </c>
      <c r="DY14" s="2">
        <f t="shared" si="6"/>
      </c>
      <c r="DZ14" s="2">
        <f t="shared" si="6"/>
      </c>
      <c r="EA14" s="2">
        <f t="shared" si="6"/>
      </c>
      <c r="EB14" s="2">
        <f t="shared" si="6"/>
      </c>
      <c r="EC14" s="2">
        <f t="shared" si="6"/>
      </c>
      <c r="ED14" s="2">
        <f t="shared" si="6"/>
      </c>
      <c r="EE14" s="2">
        <f t="shared" si="6"/>
      </c>
      <c r="EF14" s="2">
        <f t="shared" si="6"/>
      </c>
      <c r="EG14" s="2">
        <f t="shared" si="6"/>
      </c>
      <c r="EH14" s="2">
        <f t="shared" si="6"/>
      </c>
      <c r="EI14" s="2">
        <f t="shared" si="6"/>
      </c>
      <c r="EJ14" s="2">
        <f t="shared" si="6"/>
      </c>
    </row>
    <row r="15" spans="1:140" s="2" customFormat="1" ht="16.5" customHeight="1" hidden="1">
      <c r="A15" s="50"/>
      <c r="B15" s="5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/>
      <c r="BD15" s="2">
        <v>11</v>
      </c>
      <c r="BE15" s="2">
        <v>7.168</v>
      </c>
      <c r="BF15" s="2">
        <v>6.302</v>
      </c>
      <c r="BG15" s="2">
        <v>5.722</v>
      </c>
      <c r="BH15" s="2">
        <v>5.511</v>
      </c>
      <c r="BI15" s="2">
        <v>5.256</v>
      </c>
      <c r="BJ15" s="2">
        <v>5.108</v>
      </c>
      <c r="BK15" s="2">
        <v>5.012</v>
      </c>
      <c r="BL15" s="2">
        <v>4.917</v>
      </c>
      <c r="BM15" s="2">
        <v>4.824</v>
      </c>
      <c r="BN15" s="2">
        <v>4.732</v>
      </c>
      <c r="BO15" s="2">
        <v>4.641</v>
      </c>
      <c r="BP15" s="2">
        <v>4.552</v>
      </c>
      <c r="BR15" s="2" t="str">
        <f>M32</f>
        <v>-</v>
      </c>
      <c r="BS15" s="2">
        <v>9</v>
      </c>
      <c r="BT15"/>
      <c r="BU15"/>
      <c r="BV15"/>
      <c r="BW15"/>
      <c r="BX15"/>
      <c r="BY15"/>
      <c r="BZ15"/>
      <c r="CA15"/>
      <c r="CB15"/>
      <c r="CC15"/>
      <c r="CD15">
        <f aca="true" t="shared" si="19" ref="CD15:CM15">IF(ISNUMBER(CD$5),($CB$32+CC$32)^2/($CB$33+CC$33),"")</f>
      </c>
      <c r="CE15">
        <f t="shared" si="19"/>
      </c>
      <c r="CF15">
        <f t="shared" si="19"/>
      </c>
      <c r="CG15">
        <f t="shared" si="19"/>
      </c>
      <c r="CH15">
        <f t="shared" si="19"/>
      </c>
      <c r="CI15">
        <f t="shared" si="19"/>
      </c>
      <c r="CJ15">
        <f t="shared" si="19"/>
      </c>
      <c r="CK15">
        <f t="shared" si="19"/>
      </c>
      <c r="CL15">
        <f t="shared" si="19"/>
      </c>
      <c r="CM15">
        <f t="shared" si="19"/>
      </c>
      <c r="CN15">
        <f>IF(ISNUMBER(CN$5),($CB$32+CM$32)^2/($CB$33+CM$33),"")</f>
      </c>
      <c r="CO15"/>
      <c r="CP15" s="2" t="str">
        <f t="shared" si="8"/>
        <v>-</v>
      </c>
      <c r="CQ15" s="2">
        <v>9</v>
      </c>
      <c r="DA15" s="2">
        <f t="shared" si="5"/>
      </c>
      <c r="DB15" s="2">
        <f t="shared" si="5"/>
      </c>
      <c r="DC15" s="2">
        <f t="shared" si="5"/>
      </c>
      <c r="DD15" s="2">
        <f t="shared" si="5"/>
      </c>
      <c r="DE15" s="2">
        <f t="shared" si="5"/>
      </c>
      <c r="DF15" s="2">
        <f t="shared" si="5"/>
      </c>
      <c r="DG15" s="2">
        <f t="shared" si="5"/>
      </c>
      <c r="DH15" s="2">
        <f t="shared" si="5"/>
      </c>
      <c r="DI15" s="2">
        <f t="shared" si="5"/>
      </c>
      <c r="DJ15" s="2">
        <f t="shared" si="5"/>
      </c>
      <c r="DK15" s="2">
        <f t="shared" si="5"/>
      </c>
      <c r="DL15" s="2">
        <v>9</v>
      </c>
      <c r="DM15" s="2">
        <f t="shared" si="9"/>
        <v>3</v>
      </c>
      <c r="DN15" s="2">
        <f t="shared" si="10"/>
        <v>5</v>
      </c>
      <c r="DO15" s="2" t="str">
        <f t="shared" si="11"/>
        <v>-</v>
      </c>
      <c r="DP15" s="2">
        <v>9</v>
      </c>
      <c r="DQ15" s="2">
        <f t="shared" si="13"/>
      </c>
      <c r="DR15" s="2">
        <f t="shared" si="13"/>
      </c>
      <c r="DS15" s="2">
        <f t="shared" si="13"/>
      </c>
      <c r="DT15" s="2">
        <f t="shared" si="13"/>
      </c>
      <c r="DU15" s="2">
        <f t="shared" si="13"/>
      </c>
      <c r="DV15" s="2">
        <f t="shared" si="13"/>
      </c>
      <c r="DW15" s="2">
        <f t="shared" si="13"/>
      </c>
      <c r="DX15" s="2">
        <f t="shared" si="13"/>
      </c>
      <c r="DZ15" s="2">
        <f t="shared" si="6"/>
      </c>
      <c r="EA15" s="2">
        <f t="shared" si="6"/>
      </c>
      <c r="EB15" s="2">
        <f t="shared" si="6"/>
      </c>
      <c r="EC15" s="2">
        <f t="shared" si="6"/>
      </c>
      <c r="ED15" s="2">
        <f t="shared" si="6"/>
      </c>
      <c r="EE15" s="2">
        <f t="shared" si="6"/>
      </c>
      <c r="EF15" s="2">
        <f t="shared" si="6"/>
      </c>
      <c r="EG15" s="2">
        <f t="shared" si="6"/>
      </c>
      <c r="EH15" s="2">
        <f t="shared" si="6"/>
      </c>
      <c r="EI15" s="2">
        <f t="shared" si="6"/>
      </c>
      <c r="EJ15" s="2">
        <f t="shared" si="6"/>
      </c>
    </row>
    <row r="16" spans="1:140" s="2" customFormat="1" ht="16.5" customHeight="1" hidden="1">
      <c r="A16" s="50"/>
      <c r="B16" s="54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/>
      <c r="BD16" s="2">
        <v>12</v>
      </c>
      <c r="BE16" s="2">
        <v>7.324</v>
      </c>
      <c r="BF16" s="2">
        <v>6.431</v>
      </c>
      <c r="BG16" s="2">
        <v>5.833</v>
      </c>
      <c r="BH16" s="2">
        <v>5.615</v>
      </c>
      <c r="BI16" s="2">
        <v>5.352</v>
      </c>
      <c r="BJ16" s="2">
        <v>5.199</v>
      </c>
      <c r="BK16" s="2">
        <v>5.099</v>
      </c>
      <c r="BL16" s="2">
        <v>5.001</v>
      </c>
      <c r="BM16" s="2">
        <v>4.904</v>
      </c>
      <c r="BN16" s="2">
        <v>4.808</v>
      </c>
      <c r="BO16" s="2">
        <v>4.714</v>
      </c>
      <c r="BP16" s="2">
        <v>4.622</v>
      </c>
      <c r="BR16" s="2" t="str">
        <f>N32</f>
        <v>-</v>
      </c>
      <c r="BS16" s="2">
        <v>10</v>
      </c>
      <c r="BT16"/>
      <c r="BU16"/>
      <c r="BV16"/>
      <c r="BW16"/>
      <c r="BX16"/>
      <c r="BY16"/>
      <c r="BZ16"/>
      <c r="CA16"/>
      <c r="CB16"/>
      <c r="CC16"/>
      <c r="CD16"/>
      <c r="CE16">
        <f aca="true" t="shared" si="20" ref="CE16:CM16">IF(ISNUMBER(CE$5),($CC$32+CD$32)^2/($CC$33+CD$33),"")</f>
      </c>
      <c r="CF16">
        <f t="shared" si="20"/>
      </c>
      <c r="CG16">
        <f t="shared" si="20"/>
      </c>
      <c r="CH16">
        <f t="shared" si="20"/>
      </c>
      <c r="CI16">
        <f t="shared" si="20"/>
      </c>
      <c r="CJ16">
        <f t="shared" si="20"/>
      </c>
      <c r="CK16">
        <f t="shared" si="20"/>
      </c>
      <c r="CL16">
        <f t="shared" si="20"/>
      </c>
      <c r="CM16">
        <f t="shared" si="20"/>
      </c>
      <c r="CN16">
        <f>IF(ISNUMBER(CN$5),($CC$32+CM$32)^2/($CC$33+CM$33),"")</f>
      </c>
      <c r="CO16"/>
      <c r="CP16" s="2" t="str">
        <f t="shared" si="8"/>
        <v>-</v>
      </c>
      <c r="CQ16" s="2">
        <v>10</v>
      </c>
      <c r="DB16" s="2">
        <f t="shared" si="5"/>
      </c>
      <c r="DC16" s="2">
        <f t="shared" si="5"/>
      </c>
      <c r="DD16" s="2">
        <f t="shared" si="5"/>
      </c>
      <c r="DE16" s="2">
        <f t="shared" si="5"/>
      </c>
      <c r="DF16" s="2">
        <f t="shared" si="5"/>
      </c>
      <c r="DG16" s="2">
        <f t="shared" si="5"/>
      </c>
      <c r="DH16" s="2">
        <f t="shared" si="5"/>
      </c>
      <c r="DI16" s="2">
        <f t="shared" si="5"/>
      </c>
      <c r="DJ16" s="2">
        <f t="shared" si="5"/>
      </c>
      <c r="DK16" s="2">
        <f t="shared" si="5"/>
      </c>
      <c r="DL16" s="2">
        <v>10</v>
      </c>
      <c r="DM16" s="2">
        <f t="shared" si="9"/>
        <v>4</v>
      </c>
      <c r="DN16" s="2">
        <f t="shared" si="10"/>
        <v>5</v>
      </c>
      <c r="DO16" s="2" t="str">
        <f t="shared" si="11"/>
        <v>-</v>
      </c>
      <c r="DP16" s="2">
        <v>10</v>
      </c>
      <c r="DQ16" s="2">
        <f t="shared" si="13"/>
      </c>
      <c r="DR16" s="2">
        <f t="shared" si="13"/>
      </c>
      <c r="DS16" s="2">
        <f t="shared" si="13"/>
      </c>
      <c r="DT16" s="2">
        <f t="shared" si="13"/>
      </c>
      <c r="DU16" s="2">
        <f t="shared" si="13"/>
      </c>
      <c r="DV16" s="2">
        <f t="shared" si="13"/>
      </c>
      <c r="DW16" s="2">
        <f t="shared" si="13"/>
      </c>
      <c r="DX16" s="2">
        <f t="shared" si="13"/>
      </c>
      <c r="DY16" s="2">
        <f t="shared" si="13"/>
      </c>
      <c r="EA16" s="2">
        <f t="shared" si="6"/>
      </c>
      <c r="EB16" s="2">
        <f t="shared" si="6"/>
      </c>
      <c r="EC16" s="2">
        <f t="shared" si="6"/>
      </c>
      <c r="ED16" s="2">
        <f t="shared" si="6"/>
      </c>
      <c r="EE16" s="2">
        <f t="shared" si="6"/>
      </c>
      <c r="EF16" s="2">
        <f t="shared" si="6"/>
      </c>
      <c r="EG16" s="2">
        <f t="shared" si="6"/>
      </c>
      <c r="EH16" s="2">
        <f t="shared" si="6"/>
      </c>
      <c r="EI16" s="2">
        <f t="shared" si="6"/>
      </c>
      <c r="EJ16" s="2">
        <f t="shared" si="6"/>
      </c>
    </row>
    <row r="17" spans="1:140" s="2" customFormat="1" ht="19.5" customHeight="1" hidden="1">
      <c r="A17" s="50"/>
      <c r="B17" s="54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/>
      <c r="BD17" s="2">
        <v>13</v>
      </c>
      <c r="BE17" s="2">
        <v>7.466</v>
      </c>
      <c r="BF17" s="2">
        <v>6.55</v>
      </c>
      <c r="BG17" s="2">
        <v>5.935</v>
      </c>
      <c r="BH17" s="2">
        <v>5.71</v>
      </c>
      <c r="BI17" s="2">
        <v>5.439</v>
      </c>
      <c r="BJ17" s="2">
        <v>5.282</v>
      </c>
      <c r="BK17" s="2">
        <v>5.179</v>
      </c>
      <c r="BL17" s="2">
        <v>5.077</v>
      </c>
      <c r="BM17" s="2">
        <v>4.977</v>
      </c>
      <c r="BN17" s="2">
        <v>4.878</v>
      </c>
      <c r="BO17" s="2">
        <v>4.781</v>
      </c>
      <c r="BP17" s="2">
        <v>4.685</v>
      </c>
      <c r="BR17" s="2" t="str">
        <f>O32</f>
        <v>-</v>
      </c>
      <c r="BS17" s="2">
        <v>11</v>
      </c>
      <c r="BT17"/>
      <c r="BU17"/>
      <c r="BV17"/>
      <c r="BW17"/>
      <c r="BX17"/>
      <c r="BY17"/>
      <c r="BZ17"/>
      <c r="CA17"/>
      <c r="CB17"/>
      <c r="CC17"/>
      <c r="CD17"/>
      <c r="CE17"/>
      <c r="CF17">
        <f aca="true" t="shared" si="21" ref="CF17:CM17">IF(ISNUMBER(CF$5),($CD$32+CE$32)^2/($CD$33+CE$33),"")</f>
      </c>
      <c r="CG17">
        <f t="shared" si="21"/>
      </c>
      <c r="CH17">
        <f t="shared" si="21"/>
      </c>
      <c r="CI17">
        <f t="shared" si="21"/>
      </c>
      <c r="CJ17">
        <f t="shared" si="21"/>
      </c>
      <c r="CK17">
        <f t="shared" si="21"/>
      </c>
      <c r="CL17">
        <f t="shared" si="21"/>
      </c>
      <c r="CM17">
        <f t="shared" si="21"/>
      </c>
      <c r="CN17">
        <f>IF(ISNUMBER(CN$5),($CD$32+CM$32)^2/($CD$33+CM$33),"")</f>
      </c>
      <c r="CO17"/>
      <c r="CP17" s="2" t="str">
        <f t="shared" si="8"/>
        <v>-</v>
      </c>
      <c r="CQ17" s="2">
        <v>11</v>
      </c>
      <c r="DC17" s="2">
        <f t="shared" si="5"/>
      </c>
      <c r="DD17" s="2">
        <f t="shared" si="5"/>
      </c>
      <c r="DE17" s="2">
        <f t="shared" si="5"/>
      </c>
      <c r="DF17" s="2">
        <f t="shared" si="5"/>
      </c>
      <c r="DG17" s="2">
        <f t="shared" si="5"/>
      </c>
      <c r="DH17" s="2">
        <f t="shared" si="5"/>
      </c>
      <c r="DI17" s="2">
        <f t="shared" si="5"/>
      </c>
      <c r="DJ17" s="2">
        <f t="shared" si="5"/>
      </c>
      <c r="DK17" s="2">
        <f t="shared" si="5"/>
      </c>
      <c r="DL17" s="2">
        <v>11</v>
      </c>
      <c r="DM17" s="2">
        <f t="shared" si="9"/>
      </c>
      <c r="DN17" s="2">
        <f t="shared" si="10"/>
      </c>
      <c r="DO17" s="2" t="str">
        <f t="shared" si="11"/>
        <v>-</v>
      </c>
      <c r="DP17" s="2">
        <v>11</v>
      </c>
      <c r="DQ17" s="2">
        <f t="shared" si="13"/>
      </c>
      <c r="DR17" s="2">
        <f t="shared" si="13"/>
      </c>
      <c r="DS17" s="2">
        <f t="shared" si="13"/>
      </c>
      <c r="DT17" s="2">
        <f t="shared" si="13"/>
      </c>
      <c r="DU17" s="2">
        <f t="shared" si="13"/>
      </c>
      <c r="DV17" s="2">
        <f t="shared" si="13"/>
      </c>
      <c r="DW17" s="2">
        <f t="shared" si="13"/>
      </c>
      <c r="DX17" s="2">
        <f t="shared" si="13"/>
      </c>
      <c r="DY17" s="2">
        <f t="shared" si="13"/>
      </c>
      <c r="DZ17" s="2">
        <f t="shared" si="13"/>
      </c>
      <c r="EB17" s="2">
        <f t="shared" si="6"/>
      </c>
      <c r="EC17" s="2">
        <f t="shared" si="6"/>
      </c>
      <c r="ED17" s="2">
        <f t="shared" si="6"/>
      </c>
      <c r="EE17" s="2">
        <f t="shared" si="6"/>
      </c>
      <c r="EF17" s="2">
        <f t="shared" si="6"/>
      </c>
      <c r="EG17" s="2">
        <f t="shared" si="6"/>
      </c>
      <c r="EH17" s="2">
        <f t="shared" si="6"/>
      </c>
      <c r="EI17" s="2">
        <f t="shared" si="6"/>
      </c>
      <c r="EJ17" s="2">
        <f t="shared" si="6"/>
      </c>
    </row>
    <row r="18" spans="1:140" s="2" customFormat="1" ht="10.5" customHeight="1">
      <c r="A18" s="50"/>
      <c r="B18" s="5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/>
      <c r="BD18" s="2">
        <v>14</v>
      </c>
      <c r="BE18" s="2">
        <v>7.596</v>
      </c>
      <c r="BF18" s="2">
        <v>6.658</v>
      </c>
      <c r="BG18" s="2">
        <v>6.028</v>
      </c>
      <c r="BH18" s="2">
        <v>5.798</v>
      </c>
      <c r="BI18" s="2">
        <v>5.52</v>
      </c>
      <c r="BJ18" s="2">
        <v>5.357</v>
      </c>
      <c r="BK18" s="2">
        <v>5.251</v>
      </c>
      <c r="BL18" s="2">
        <v>5.147</v>
      </c>
      <c r="BM18" s="2">
        <v>5.044</v>
      </c>
      <c r="BN18" s="2">
        <v>4.942</v>
      </c>
      <c r="BO18" s="2">
        <v>4.842</v>
      </c>
      <c r="BP18" s="2">
        <v>4.743</v>
      </c>
      <c r="BR18" s="2" t="str">
        <f>P32</f>
        <v>-</v>
      </c>
      <c r="BS18" s="2">
        <v>12</v>
      </c>
      <c r="BT18"/>
      <c r="BU18"/>
      <c r="BV18"/>
      <c r="BW18"/>
      <c r="BX18"/>
      <c r="BY18"/>
      <c r="BZ18"/>
      <c r="CA18"/>
      <c r="CB18"/>
      <c r="CC18"/>
      <c r="CD18"/>
      <c r="CE18"/>
      <c r="CF18"/>
      <c r="CG18">
        <f aca="true" t="shared" si="22" ref="CG18:CM18">IF(ISNUMBER(CG$5),($CE$32+CF$32)^2/($CE$33+CF$33),"")</f>
      </c>
      <c r="CH18">
        <f t="shared" si="22"/>
      </c>
      <c r="CI18">
        <f t="shared" si="22"/>
      </c>
      <c r="CJ18">
        <f t="shared" si="22"/>
      </c>
      <c r="CK18">
        <f t="shared" si="22"/>
      </c>
      <c r="CL18">
        <f t="shared" si="22"/>
      </c>
      <c r="CM18">
        <f t="shared" si="22"/>
      </c>
      <c r="CN18">
        <f>IF(ISNUMBER(CN$5),($CE$32+CM$32)^2/($CE$33+CM$33),"")</f>
      </c>
      <c r="CO18"/>
      <c r="CP18" s="2" t="str">
        <f t="shared" si="8"/>
        <v>-</v>
      </c>
      <c r="CQ18" s="2">
        <v>12</v>
      </c>
      <c r="DD18" s="2">
        <f t="shared" si="5"/>
      </c>
      <c r="DE18" s="2">
        <f t="shared" si="5"/>
      </c>
      <c r="DF18" s="2">
        <f t="shared" si="5"/>
      </c>
      <c r="DG18" s="2">
        <f t="shared" si="5"/>
      </c>
      <c r="DH18" s="2">
        <f t="shared" si="5"/>
      </c>
      <c r="DI18" s="2">
        <f t="shared" si="5"/>
      </c>
      <c r="DJ18" s="2">
        <f t="shared" si="5"/>
      </c>
      <c r="DK18" s="2">
        <f t="shared" si="5"/>
      </c>
      <c r="DL18" s="2">
        <v>12</v>
      </c>
      <c r="DM18" s="2">
        <f t="shared" si="9"/>
      </c>
      <c r="DN18" s="2">
        <f t="shared" si="10"/>
      </c>
      <c r="DO18" s="2" t="str">
        <f t="shared" si="11"/>
        <v>-</v>
      </c>
      <c r="DP18" s="2">
        <v>12</v>
      </c>
      <c r="DQ18" s="2">
        <f t="shared" si="13"/>
      </c>
      <c r="DR18" s="2">
        <f t="shared" si="13"/>
      </c>
      <c r="DS18" s="2">
        <f t="shared" si="13"/>
      </c>
      <c r="DT18" s="2">
        <f t="shared" si="13"/>
      </c>
      <c r="DU18" s="2">
        <f t="shared" si="13"/>
      </c>
      <c r="DV18" s="2">
        <f t="shared" si="13"/>
      </c>
      <c r="DW18" s="2">
        <f t="shared" si="13"/>
      </c>
      <c r="DX18" s="2">
        <f t="shared" si="13"/>
      </c>
      <c r="DY18" s="2">
        <f t="shared" si="13"/>
      </c>
      <c r="DZ18" s="2">
        <f t="shared" si="13"/>
      </c>
      <c r="EA18" s="2">
        <f t="shared" si="13"/>
      </c>
      <c r="EC18" s="2">
        <f t="shared" si="6"/>
      </c>
      <c r="ED18" s="2">
        <f t="shared" si="6"/>
      </c>
      <c r="EE18" s="2">
        <f t="shared" si="6"/>
      </c>
      <c r="EF18" s="2">
        <f t="shared" si="6"/>
      </c>
      <c r="EG18" s="2">
        <f t="shared" si="6"/>
      </c>
      <c r="EH18" s="2">
        <f t="shared" si="6"/>
      </c>
      <c r="EI18" s="2">
        <f t="shared" si="6"/>
      </c>
      <c r="EJ18" s="2">
        <f t="shared" si="6"/>
      </c>
    </row>
    <row r="19" spans="1:140" s="2" customFormat="1" ht="30.75" customHeight="1">
      <c r="A19" s="50"/>
      <c r="B19" s="54"/>
      <c r="C19" s="27"/>
      <c r="D19" s="6"/>
      <c r="E19" s="7" t="s">
        <v>36</v>
      </c>
      <c r="F19" s="7" t="s">
        <v>37</v>
      </c>
      <c r="G19" s="7" t="s">
        <v>38</v>
      </c>
      <c r="H19" s="22"/>
      <c r="I19" s="22"/>
      <c r="J19" s="22"/>
      <c r="K19" s="1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/>
      <c r="BD19" s="2">
        <v>15</v>
      </c>
      <c r="BE19" s="2">
        <v>7.717</v>
      </c>
      <c r="BF19" s="2">
        <v>6.759</v>
      </c>
      <c r="BG19" s="2">
        <v>6.114</v>
      </c>
      <c r="BH19" s="2">
        <v>5.878</v>
      </c>
      <c r="BI19" s="2">
        <v>5.593</v>
      </c>
      <c r="BJ19" s="2">
        <v>5.427</v>
      </c>
      <c r="BK19" s="2">
        <v>5.319</v>
      </c>
      <c r="BL19" s="2">
        <v>5.211</v>
      </c>
      <c r="BM19" s="2">
        <v>5.106</v>
      </c>
      <c r="BN19" s="2">
        <v>5.001</v>
      </c>
      <c r="BO19" s="2">
        <v>4.898</v>
      </c>
      <c r="BP19" s="2">
        <v>4.796</v>
      </c>
      <c r="BR19" s="2" t="str">
        <f>Q32</f>
        <v>-</v>
      </c>
      <c r="BS19" s="2">
        <v>13</v>
      </c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>
        <f aca="true" t="shared" si="23" ref="CH19:CM19">IF(ISNUMBER(CH$5),($CF$32+CG$32)^2/($CF$33+CG$33),"")</f>
      </c>
      <c r="CI19">
        <f t="shared" si="23"/>
      </c>
      <c r="CJ19">
        <f t="shared" si="23"/>
      </c>
      <c r="CK19">
        <f t="shared" si="23"/>
      </c>
      <c r="CL19">
        <f t="shared" si="23"/>
      </c>
      <c r="CM19">
        <f t="shared" si="23"/>
      </c>
      <c r="CN19">
        <f>IF(ISNUMBER(CN$5),($CF$32+CM$32)^2/($CF$33+CM$33),"")</f>
      </c>
      <c r="CO19"/>
      <c r="CP19" s="2" t="str">
        <f t="shared" si="8"/>
        <v>-</v>
      </c>
      <c r="CQ19" s="2">
        <v>13</v>
      </c>
      <c r="DE19" s="2">
        <f t="shared" si="5"/>
      </c>
      <c r="DF19" s="2">
        <f t="shared" si="5"/>
      </c>
      <c r="DG19" s="2">
        <f t="shared" si="5"/>
      </c>
      <c r="DH19" s="2">
        <f t="shared" si="5"/>
      </c>
      <c r="DI19" s="2">
        <f t="shared" si="5"/>
      </c>
      <c r="DJ19" s="2">
        <f t="shared" si="5"/>
      </c>
      <c r="DK19" s="2">
        <f t="shared" si="5"/>
      </c>
      <c r="DL19" s="2">
        <v>13</v>
      </c>
      <c r="DM19" s="2">
        <f t="shared" si="9"/>
      </c>
      <c r="DN19" s="2">
        <f t="shared" si="10"/>
      </c>
      <c r="DO19" s="2" t="str">
        <f t="shared" si="11"/>
        <v>-</v>
      </c>
      <c r="DP19" s="2">
        <v>13</v>
      </c>
      <c r="DQ19" s="2">
        <f t="shared" si="13"/>
      </c>
      <c r="DR19" s="2">
        <f t="shared" si="13"/>
      </c>
      <c r="DS19" s="2">
        <f t="shared" si="13"/>
      </c>
      <c r="DT19" s="2">
        <f t="shared" si="13"/>
      </c>
      <c r="DU19" s="2">
        <f t="shared" si="13"/>
      </c>
      <c r="DV19" s="2">
        <f t="shared" si="13"/>
      </c>
      <c r="DW19" s="2">
        <f t="shared" si="13"/>
      </c>
      <c r="DX19" s="2">
        <f t="shared" si="13"/>
      </c>
      <c r="DY19" s="2">
        <f t="shared" si="13"/>
      </c>
      <c r="DZ19" s="2">
        <f t="shared" si="13"/>
      </c>
      <c r="EA19" s="2">
        <f t="shared" si="13"/>
      </c>
      <c r="EB19" s="2">
        <f t="shared" si="13"/>
      </c>
      <c r="ED19" s="2">
        <f t="shared" si="6"/>
      </c>
      <c r="EE19" s="2">
        <f t="shared" si="6"/>
      </c>
      <c r="EF19" s="2">
        <f t="shared" si="6"/>
      </c>
      <c r="EG19" s="2">
        <f t="shared" si="6"/>
      </c>
      <c r="EH19" s="2">
        <f t="shared" si="6"/>
      </c>
      <c r="EI19" s="2">
        <f t="shared" si="6"/>
      </c>
      <c r="EJ19" s="2">
        <f t="shared" si="6"/>
      </c>
    </row>
    <row r="20" spans="1:140" s="2" customFormat="1" ht="36" customHeight="1">
      <c r="A20" s="50"/>
      <c r="B20" s="54"/>
      <c r="C20" s="27"/>
      <c r="D20" s="8" t="s">
        <v>39</v>
      </c>
      <c r="E20" s="28">
        <f>E28-1</f>
        <v>4</v>
      </c>
      <c r="F20" s="29">
        <f>E26/(1+2*E27*(E28-2)/(E28^2-1))</f>
        <v>5.664479494622534</v>
      </c>
      <c r="G20" s="30">
        <f>H24+(H25-H24)*MOD(E21,1)</f>
        <v>0.005092477185710575</v>
      </c>
      <c r="H20" s="22"/>
      <c r="I20" s="22"/>
      <c r="J20" s="22"/>
      <c r="K20" s="1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/>
      <c r="BD20" s="2">
        <v>16</v>
      </c>
      <c r="BE20" s="2">
        <v>7.828</v>
      </c>
      <c r="BF20" s="2">
        <v>6.852</v>
      </c>
      <c r="BG20" s="2">
        <v>6.194</v>
      </c>
      <c r="BH20" s="2">
        <v>5.953</v>
      </c>
      <c r="BI20" s="2">
        <v>5.662</v>
      </c>
      <c r="BJ20" s="2">
        <v>5.493</v>
      </c>
      <c r="BK20" s="2">
        <v>5.381</v>
      </c>
      <c r="BL20" s="2">
        <v>5.271</v>
      </c>
      <c r="BM20" s="2">
        <v>5.163</v>
      </c>
      <c r="BN20" s="2">
        <v>5.056</v>
      </c>
      <c r="BO20" s="2">
        <v>4.95</v>
      </c>
      <c r="BP20" s="2">
        <v>4.845</v>
      </c>
      <c r="BR20" s="2" t="str">
        <f>R32</f>
        <v>-</v>
      </c>
      <c r="BS20" s="2">
        <v>14</v>
      </c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>
        <f aca="true" t="shared" si="24" ref="CI20:CN20">IF(ISNUMBER(CI$5),($CG$32+CH$32)^2/($CG$33+CH$33),"")</f>
      </c>
      <c r="CJ20">
        <f t="shared" si="24"/>
      </c>
      <c r="CK20">
        <f t="shared" si="24"/>
      </c>
      <c r="CL20">
        <f t="shared" si="24"/>
      </c>
      <c r="CM20">
        <f t="shared" si="24"/>
      </c>
      <c r="CN20">
        <f t="shared" si="24"/>
      </c>
      <c r="CO20"/>
      <c r="CP20" s="2" t="str">
        <f t="shared" si="8"/>
        <v>-</v>
      </c>
      <c r="CQ20" s="2">
        <v>14</v>
      </c>
      <c r="DF20" s="2">
        <f t="shared" si="5"/>
      </c>
      <c r="DG20" s="2">
        <f t="shared" si="5"/>
      </c>
      <c r="DH20" s="2">
        <f t="shared" si="5"/>
      </c>
      <c r="DI20" s="2">
        <f t="shared" si="5"/>
      </c>
      <c r="DJ20" s="2">
        <f t="shared" si="5"/>
      </c>
      <c r="DK20" s="2">
        <f t="shared" si="5"/>
      </c>
      <c r="DL20" s="2">
        <v>14</v>
      </c>
      <c r="DM20" s="2">
        <f t="shared" si="9"/>
      </c>
      <c r="DN20" s="2">
        <f t="shared" si="10"/>
      </c>
      <c r="DO20" s="2" t="str">
        <f t="shared" si="11"/>
        <v>-</v>
      </c>
      <c r="DP20" s="2">
        <v>14</v>
      </c>
      <c r="DQ20" s="2">
        <f t="shared" si="13"/>
      </c>
      <c r="DR20" s="2">
        <f t="shared" si="13"/>
      </c>
      <c r="DS20" s="2">
        <f t="shared" si="13"/>
      </c>
      <c r="DT20" s="2">
        <f t="shared" si="13"/>
      </c>
      <c r="DU20" s="2">
        <f t="shared" si="13"/>
      </c>
      <c r="DV20" s="2">
        <f t="shared" si="13"/>
      </c>
      <c r="DW20" s="2">
        <f t="shared" si="13"/>
      </c>
      <c r="DX20" s="2">
        <f t="shared" si="13"/>
      </c>
      <c r="DY20" s="2">
        <f t="shared" si="13"/>
      </c>
      <c r="DZ20" s="2">
        <f t="shared" si="13"/>
      </c>
      <c r="EA20" s="2">
        <f t="shared" si="13"/>
      </c>
      <c r="EB20" s="2">
        <f t="shared" si="13"/>
      </c>
      <c r="EC20" s="2">
        <f t="shared" si="13"/>
      </c>
      <c r="EE20" s="2">
        <f t="shared" si="6"/>
      </c>
      <c r="EF20" s="2">
        <f t="shared" si="6"/>
      </c>
      <c r="EG20" s="2">
        <f t="shared" si="6"/>
      </c>
      <c r="EH20" s="2">
        <f t="shared" si="6"/>
      </c>
      <c r="EI20" s="2">
        <f t="shared" si="6"/>
      </c>
      <c r="EJ20" s="2">
        <f t="shared" si="6"/>
      </c>
    </row>
    <row r="21" spans="1:140" s="2" customFormat="1" ht="36" customHeight="1">
      <c r="A21" s="50"/>
      <c r="B21" s="54"/>
      <c r="C21" s="27"/>
      <c r="D21" s="8" t="s">
        <v>41</v>
      </c>
      <c r="E21" s="31">
        <f>(E28^2-1)/(3*E27)</f>
        <v>15.695460462771939</v>
      </c>
      <c r="F21" s="32"/>
      <c r="G21" s="33"/>
      <c r="H21" s="9"/>
      <c r="I21" s="22"/>
      <c r="J21" s="22"/>
      <c r="K21" s="1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/>
      <c r="BD21" s="4">
        <v>17</v>
      </c>
      <c r="BE21" s="4">
        <v>7.932</v>
      </c>
      <c r="BF21" s="4">
        <v>6.939</v>
      </c>
      <c r="BG21" s="4">
        <v>6.269</v>
      </c>
      <c r="BH21" s="4">
        <v>6.023</v>
      </c>
      <c r="BI21" s="4">
        <v>5.727</v>
      </c>
      <c r="BJ21" s="4">
        <v>5.553</v>
      </c>
      <c r="BK21" s="4">
        <v>5.439</v>
      </c>
      <c r="BL21" s="4">
        <v>5.327</v>
      </c>
      <c r="BM21" s="4">
        <v>5.216</v>
      </c>
      <c r="BN21" s="4">
        <v>5.107</v>
      </c>
      <c r="BO21" s="4">
        <v>4.998</v>
      </c>
      <c r="BP21" s="4">
        <v>4.891</v>
      </c>
      <c r="BQ21" s="4"/>
      <c r="BR21" s="4" t="str">
        <f>S32</f>
        <v>-</v>
      </c>
      <c r="BS21" s="4">
        <v>15</v>
      </c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>
        <f>IF(ISNUMBER(CJ$5),($CH$32+CI$32)^2/($CH$33+CI$33),"")</f>
      </c>
      <c r="CK21">
        <f>IF(ISNUMBER(CK$5),($CH$32+CJ$32)^2/($CH$33+CJ$33),"")</f>
      </c>
      <c r="CL21">
        <f>IF(ISNUMBER(CL$5),($CH$32+CK$32)^2/($CH$33+CK$33),"")</f>
      </c>
      <c r="CM21">
        <f>IF(ISNUMBER(CM$5),($CH$32+CL$32)^2/($CH$33+CL$33),"")</f>
      </c>
      <c r="CN21">
        <f>IF(ISNUMBER(CN$5),($CH$32+CM$32)^2/($CH$33+CM$33),"")</f>
      </c>
      <c r="CO21"/>
      <c r="CP21" s="2" t="str">
        <f t="shared" si="8"/>
        <v>-</v>
      </c>
      <c r="CQ21" s="2">
        <v>15</v>
      </c>
      <c r="DG21" s="2">
        <f t="shared" si="5"/>
      </c>
      <c r="DH21" s="2">
        <f t="shared" si="5"/>
      </c>
      <c r="DI21" s="2">
        <f t="shared" si="5"/>
      </c>
      <c r="DJ21" s="2">
        <f t="shared" si="5"/>
      </c>
      <c r="DK21" s="2">
        <f t="shared" si="5"/>
      </c>
      <c r="DL21" s="2">
        <v>15</v>
      </c>
      <c r="DM21" s="2">
        <f t="shared" si="9"/>
      </c>
      <c r="DN21" s="2">
        <f t="shared" si="10"/>
      </c>
      <c r="DO21" s="2" t="str">
        <f t="shared" si="11"/>
        <v>-</v>
      </c>
      <c r="DP21" s="2">
        <v>15</v>
      </c>
      <c r="DQ21" s="2">
        <f t="shared" si="13"/>
      </c>
      <c r="DR21" s="2">
        <f t="shared" si="13"/>
      </c>
      <c r="DS21" s="2">
        <f t="shared" si="13"/>
      </c>
      <c r="DT21" s="2">
        <f t="shared" si="13"/>
      </c>
      <c r="DU21" s="2">
        <f t="shared" si="13"/>
      </c>
      <c r="DV21" s="2">
        <f t="shared" si="13"/>
      </c>
      <c r="DW21" s="2">
        <f t="shared" si="13"/>
      </c>
      <c r="DX21" s="2">
        <f t="shared" si="13"/>
      </c>
      <c r="DY21" s="2">
        <f t="shared" si="13"/>
      </c>
      <c r="DZ21" s="2">
        <f t="shared" si="13"/>
      </c>
      <c r="EA21" s="2">
        <f t="shared" si="13"/>
      </c>
      <c r="EB21" s="2">
        <f t="shared" si="13"/>
      </c>
      <c r="EC21" s="2">
        <f t="shared" si="13"/>
      </c>
      <c r="ED21" s="2">
        <f t="shared" si="13"/>
      </c>
      <c r="EF21" s="2">
        <f t="shared" si="6"/>
      </c>
      <c r="EG21" s="2">
        <f t="shared" si="6"/>
      </c>
      <c r="EH21" s="2">
        <f t="shared" si="6"/>
      </c>
      <c r="EI21" s="2">
        <f t="shared" si="6"/>
      </c>
      <c r="EJ21" s="2">
        <f t="shared" si="6"/>
      </c>
    </row>
    <row r="22" spans="1:140" s="2" customFormat="1" ht="18" customHeight="1">
      <c r="A22" s="50"/>
      <c r="B22" s="54"/>
      <c r="C22" s="27"/>
      <c r="D22" s="22"/>
      <c r="E22" s="22"/>
      <c r="F22" s="22"/>
      <c r="G22" s="22"/>
      <c r="H22" s="22"/>
      <c r="I22" s="22"/>
      <c r="J22" s="22"/>
      <c r="K22" s="1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/>
      <c r="BD22" s="2">
        <v>18</v>
      </c>
      <c r="BE22" s="2">
        <v>8.03</v>
      </c>
      <c r="BF22" s="2">
        <v>7.02</v>
      </c>
      <c r="BG22" s="2">
        <v>6.339</v>
      </c>
      <c r="BH22" s="2">
        <v>6.089</v>
      </c>
      <c r="BI22" s="2">
        <v>5.786</v>
      </c>
      <c r="BJ22" s="2">
        <v>5.61</v>
      </c>
      <c r="BK22" s="2">
        <v>5.494</v>
      </c>
      <c r="BL22" s="2">
        <v>5.379</v>
      </c>
      <c r="BM22" s="2">
        <v>5.266</v>
      </c>
      <c r="BN22" s="2">
        <v>5.154</v>
      </c>
      <c r="BO22" s="2">
        <v>5.044</v>
      </c>
      <c r="BP22" s="2">
        <v>4.934</v>
      </c>
      <c r="BR22" s="2" t="str">
        <f>T32</f>
        <v>-</v>
      </c>
      <c r="BS22" s="2">
        <v>16</v>
      </c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>
        <f>IF(ISNUMBER(CK$5),($CI$32+CJ$32)^2/($CI$33+CJ$33),"")</f>
      </c>
      <c r="CL22">
        <f>IF(ISNUMBER(CL$5),($CI$32+CK$32)^2/($CI$33+CK$33),"")</f>
      </c>
      <c r="CM22">
        <f>IF(ISNUMBER(CM$5),($CI$32+CL$32)^2/($CI$33+CL$33),"")</f>
      </c>
      <c r="CN22">
        <f>IF(ISNUMBER(CN$5),($CI$32+CM$32)^2/($CI$33+CM$33),"")</f>
      </c>
      <c r="CO22"/>
      <c r="CP22" s="2" t="str">
        <f t="shared" si="8"/>
        <v>-</v>
      </c>
      <c r="CQ22" s="2">
        <v>16</v>
      </c>
      <c r="DH22" s="2">
        <f t="shared" si="5"/>
      </c>
      <c r="DI22" s="2">
        <f t="shared" si="5"/>
      </c>
      <c r="DJ22" s="2">
        <f t="shared" si="5"/>
      </c>
      <c r="DK22" s="2">
        <f t="shared" si="5"/>
      </c>
      <c r="DL22" s="2">
        <v>16</v>
      </c>
      <c r="DM22" s="2">
        <f t="shared" si="9"/>
      </c>
      <c r="DN22" s="2">
        <f t="shared" si="10"/>
      </c>
      <c r="DO22" s="2" t="str">
        <f t="shared" si="11"/>
        <v>-</v>
      </c>
      <c r="DP22" s="2">
        <v>16</v>
      </c>
      <c r="DQ22" s="2">
        <f t="shared" si="13"/>
      </c>
      <c r="DR22" s="2">
        <f t="shared" si="13"/>
      </c>
      <c r="DS22" s="2">
        <f t="shared" si="13"/>
      </c>
      <c r="DT22" s="2">
        <f t="shared" si="13"/>
      </c>
      <c r="DU22" s="2">
        <f t="shared" si="13"/>
      </c>
      <c r="DV22" s="2">
        <f t="shared" si="13"/>
      </c>
      <c r="DW22" s="2">
        <f t="shared" si="13"/>
      </c>
      <c r="DX22" s="2">
        <f t="shared" si="13"/>
      </c>
      <c r="DY22" s="2">
        <f t="shared" si="13"/>
      </c>
      <c r="DZ22" s="2">
        <f t="shared" si="13"/>
      </c>
      <c r="EA22" s="2">
        <f t="shared" si="13"/>
      </c>
      <c r="EB22" s="2">
        <f t="shared" si="13"/>
      </c>
      <c r="EC22" s="2">
        <f t="shared" si="13"/>
      </c>
      <c r="ED22" s="2">
        <f t="shared" si="13"/>
      </c>
      <c r="EE22" s="2">
        <f t="shared" si="13"/>
      </c>
      <c r="EG22" s="2">
        <f t="shared" si="6"/>
      </c>
      <c r="EH22" s="2">
        <f t="shared" si="6"/>
      </c>
      <c r="EI22" s="2">
        <f t="shared" si="6"/>
      </c>
      <c r="EJ22" s="2">
        <f t="shared" si="6"/>
      </c>
    </row>
    <row r="23" spans="1:140" s="4" customFormat="1" ht="16.5" customHeight="1" hidden="1">
      <c r="A23" s="51"/>
      <c r="B23" s="55"/>
      <c r="C23" s="34"/>
      <c r="D23" s="22"/>
      <c r="E23" s="22"/>
      <c r="F23" s="10"/>
      <c r="G23" s="10"/>
      <c r="H23" s="10"/>
      <c r="I23" s="10"/>
      <c r="J23" s="10"/>
      <c r="K23" s="10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/>
      <c r="BD23" s="2">
        <v>19</v>
      </c>
      <c r="BE23" s="2">
        <v>8.122</v>
      </c>
      <c r="BF23" s="2">
        <v>7.097</v>
      </c>
      <c r="BG23" s="2">
        <v>6.405</v>
      </c>
      <c r="BH23" s="2">
        <v>6.151</v>
      </c>
      <c r="BI23" s="2">
        <v>5.843</v>
      </c>
      <c r="BJ23" s="2">
        <v>5.663</v>
      </c>
      <c r="BK23" s="2">
        <v>5.545</v>
      </c>
      <c r="BL23" s="2">
        <v>5.429</v>
      </c>
      <c r="BM23" s="2">
        <v>5.313</v>
      </c>
      <c r="BN23" s="2">
        <v>5.199</v>
      </c>
      <c r="BO23" s="2">
        <v>5.086</v>
      </c>
      <c r="BP23" s="2">
        <v>4.974</v>
      </c>
      <c r="BQ23" s="2"/>
      <c r="BR23" s="2" t="str">
        <f>U32</f>
        <v>-</v>
      </c>
      <c r="BS23" s="2">
        <v>17</v>
      </c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>
        <f>IF(ISNUMBER(CL$5),($CJ$32+CK$32)^2/($CJ$33+CK$33),"")</f>
      </c>
      <c r="CM23">
        <f>IF(ISNUMBER(CM$5),($CJ$32+CL$32)^2/($CJ$33+CL$33),"")</f>
      </c>
      <c r="CN23">
        <f>IF(ISNUMBER(CN$5),($CJ$32+CM$32)^2/($CJ$33+CM$33),"")</f>
      </c>
      <c r="CO23"/>
      <c r="CP23" s="2" t="str">
        <f t="shared" si="8"/>
        <v>-</v>
      </c>
      <c r="CQ23" s="4">
        <v>17</v>
      </c>
      <c r="DI23" s="2">
        <f aca="true" t="shared" si="25" ref="DI23:DK24">IF(ISNUMBER(DI$5),VLOOKUP(ROUNDDOWN(CL23,0),$BY$57:$CB$254,2)+(VLOOKUP(ROUNDDOWN(CL23,0)+1,$BY$57:$CB$254,2)-VLOOKUP(ROUNDDOWN(CL23,0),$BY$57:$CB$254,2))*(1/CL23-1/ROUNDDOWN(CL23,0))/(1/(ROUNDDOWN(CL23,0)+1)-1/ROUNDDOWN(CL23,0)),"")</f>
      </c>
      <c r="DJ23" s="2">
        <f t="shared" si="25"/>
      </c>
      <c r="DK23" s="2">
        <f t="shared" si="25"/>
      </c>
      <c r="DL23" s="2">
        <v>17</v>
      </c>
      <c r="DM23" s="2">
        <f t="shared" si="9"/>
      </c>
      <c r="DN23" s="2">
        <f t="shared" si="10"/>
      </c>
      <c r="DO23" s="2" t="str">
        <f t="shared" si="11"/>
        <v>-</v>
      </c>
      <c r="DP23" s="4">
        <v>17</v>
      </c>
      <c r="DQ23" s="2">
        <f t="shared" si="13"/>
      </c>
      <c r="DR23" s="2">
        <f t="shared" si="13"/>
      </c>
      <c r="DS23" s="2">
        <f t="shared" si="13"/>
      </c>
      <c r="DT23" s="2">
        <f t="shared" si="13"/>
      </c>
      <c r="DU23" s="2">
        <f t="shared" si="13"/>
      </c>
      <c r="DV23" s="2">
        <f t="shared" si="13"/>
      </c>
      <c r="DW23" s="2">
        <f t="shared" si="13"/>
      </c>
      <c r="DX23" s="2">
        <f t="shared" si="13"/>
      </c>
      <c r="DY23" s="2">
        <f t="shared" si="13"/>
      </c>
      <c r="DZ23" s="2">
        <f t="shared" si="13"/>
      </c>
      <c r="EA23" s="2">
        <f t="shared" si="13"/>
      </c>
      <c r="EB23" s="2">
        <f t="shared" si="13"/>
      </c>
      <c r="EC23" s="2">
        <f t="shared" si="13"/>
      </c>
      <c r="ED23" s="2">
        <f t="shared" si="13"/>
      </c>
      <c r="EE23" s="2">
        <f t="shared" si="13"/>
      </c>
      <c r="EF23" s="2">
        <f t="shared" si="13"/>
      </c>
      <c r="EH23" s="2">
        <f aca="true" t="shared" si="26" ref="EH23:EJ24">IF(ISNUMBER(EH$5),DI23*SQRT(HLOOKUP($DP23,$BT$28:$CM$32,5)/2+HLOOKUP(EH$6,$BT$28:$CM$32,5)/2),"")</f>
      </c>
      <c r="EI23" s="2">
        <f t="shared" si="26"/>
      </c>
      <c r="EJ23" s="2">
        <f t="shared" si="26"/>
      </c>
    </row>
    <row r="24" spans="1:140" s="2" customFormat="1" ht="18" customHeight="1" hidden="1">
      <c r="A24" s="50"/>
      <c r="B24" s="54"/>
      <c r="C24" s="27"/>
      <c r="D24" s="22" t="s">
        <v>30</v>
      </c>
      <c r="E24" s="22">
        <f>SUM(E37:BB37)</f>
        <v>288207.13261885714</v>
      </c>
      <c r="F24" s="11"/>
      <c r="G24" s="11" t="s">
        <v>31</v>
      </c>
      <c r="H24" s="11">
        <f>FDIST(F20,E20,ROUNDDOWN(E21,0))</f>
        <v>0.005534993248032258</v>
      </c>
      <c r="I24" s="11"/>
      <c r="J24"/>
      <c r="K24"/>
      <c r="L24"/>
      <c r="M24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/>
      <c r="BD24" s="2">
        <v>20</v>
      </c>
      <c r="BE24" s="2">
        <v>8.208</v>
      </c>
      <c r="BF24" s="2">
        <v>7.17</v>
      </c>
      <c r="BG24" s="2">
        <v>6.467</v>
      </c>
      <c r="BH24" s="2">
        <v>6.209</v>
      </c>
      <c r="BI24" s="2">
        <v>5.897</v>
      </c>
      <c r="BJ24" s="2">
        <v>5.714</v>
      </c>
      <c r="BK24" s="2">
        <v>5.594</v>
      </c>
      <c r="BL24" s="2">
        <v>5.475</v>
      </c>
      <c r="BM24" s="2">
        <v>5.358</v>
      </c>
      <c r="BN24" s="2">
        <v>5.241</v>
      </c>
      <c r="BO24" s="2">
        <v>5.126</v>
      </c>
      <c r="BP24" s="2">
        <v>5.012</v>
      </c>
      <c r="BR24" s="2" t="str">
        <f>V32</f>
        <v>-</v>
      </c>
      <c r="BS24" s="2">
        <v>18</v>
      </c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>
        <f>IF(ISNUMBER(CM$5),($CK$32+CL$32)^2/($CK$33+CL$33),"")</f>
      </c>
      <c r="CN24">
        <f>IF(ISNUMBER(CN$5),($CK$32+CM$32)^2/($CK$33+CM$33),"")</f>
      </c>
      <c r="CO24"/>
      <c r="CP24" s="2" t="str">
        <f t="shared" si="8"/>
        <v>-</v>
      </c>
      <c r="CQ24" s="2">
        <v>18</v>
      </c>
      <c r="DJ24" s="2">
        <f t="shared" si="25"/>
      </c>
      <c r="DK24" s="2">
        <f t="shared" si="25"/>
      </c>
      <c r="DL24" s="2">
        <v>18</v>
      </c>
      <c r="DM24" s="2">
        <f t="shared" si="9"/>
      </c>
      <c r="DN24" s="2">
        <f t="shared" si="10"/>
      </c>
      <c r="DO24" s="2" t="str">
        <f t="shared" si="11"/>
        <v>-</v>
      </c>
      <c r="DP24" s="2">
        <v>18</v>
      </c>
      <c r="DQ24" s="2">
        <f t="shared" si="13"/>
      </c>
      <c r="DR24" s="2">
        <f t="shared" si="13"/>
      </c>
      <c r="DS24" s="2">
        <f t="shared" si="13"/>
      </c>
      <c r="DT24" s="2">
        <f t="shared" si="13"/>
      </c>
      <c r="DU24" s="2">
        <f t="shared" si="13"/>
      </c>
      <c r="DV24" s="2">
        <f t="shared" si="13"/>
      </c>
      <c r="DW24" s="2">
        <f t="shared" si="13"/>
      </c>
      <c r="DX24" s="2">
        <f t="shared" si="13"/>
      </c>
      <c r="DY24" s="2">
        <f t="shared" si="13"/>
      </c>
      <c r="DZ24" s="2">
        <f t="shared" si="13"/>
      </c>
      <c r="EA24" s="2">
        <f t="shared" si="13"/>
      </c>
      <c r="EB24" s="2">
        <f t="shared" si="13"/>
      </c>
      <c r="EC24" s="2">
        <f t="shared" si="13"/>
      </c>
      <c r="ED24" s="2">
        <f t="shared" si="13"/>
      </c>
      <c r="EE24" s="2">
        <f t="shared" si="13"/>
      </c>
      <c r="EF24" s="2">
        <f t="shared" si="13"/>
      </c>
      <c r="EG24" s="2">
        <f aca="true" t="shared" si="27" ref="EG24:EI26">IF(ISNUMBER($DO24),IF(ABS(HLOOKUP(EG$6,$BT$28:$CM$30,3)-HLOOKUP($DP24,$BT$28:$CM$30,3))&gt;HLOOKUP($DP24,$DQ$6:$EJ$26,EG$6+1),"sig","not sig"),"")</f>
      </c>
      <c r="EI24" s="2">
        <f t="shared" si="26"/>
      </c>
      <c r="EJ24" s="2">
        <f t="shared" si="26"/>
      </c>
    </row>
    <row r="25" spans="1:140" s="2" customFormat="1" ht="18" customHeight="1" hidden="1">
      <c r="A25" s="50"/>
      <c r="B25" s="54"/>
      <c r="C25" s="27"/>
      <c r="D25" s="22" t="s">
        <v>19</v>
      </c>
      <c r="E25" s="22">
        <f>SUM(E36:BB36)/E24</f>
        <v>0.08187888287086094</v>
      </c>
      <c r="F25" s="11"/>
      <c r="G25" s="11" t="s">
        <v>20</v>
      </c>
      <c r="H25" s="11">
        <f>FDIST(F20,E20,ROUNDUP(E21,0))</f>
        <v>0.004898701056010413</v>
      </c>
      <c r="I25" s="11"/>
      <c r="J25"/>
      <c r="K25"/>
      <c r="L25"/>
      <c r="M25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/>
      <c r="BR25" s="2" t="str">
        <f>W32</f>
        <v>-</v>
      </c>
      <c r="BS25" s="2">
        <v>19</v>
      </c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>
        <f>IF(ISNUMBER(CN$5),($CL$32+CM$32)^2/($CL$33+CM$33),"")</f>
      </c>
      <c r="CO25"/>
      <c r="CP25" s="2" t="str">
        <f t="shared" si="8"/>
        <v>-</v>
      </c>
      <c r="CQ25" s="2">
        <v>19</v>
      </c>
      <c r="DK25" s="2">
        <f>IF(ISNUMBER(DK$5),VLOOKUP(ROUNDDOWN(CN25,0),$BY$57:$CB$254,2)+(VLOOKUP(ROUNDDOWN(CN25,0)+1,$BY$57:$CB$254,2)-VLOOKUP(ROUNDDOWN(CN25,0),$BY$57:$CB$254,2))*(1/CN25-1/ROUNDDOWN(CN25,0))/(1/(ROUNDDOWN(CN25,0)+1)-1/ROUNDDOWN(CN25,0)),"")</f>
      </c>
      <c r="DL25" s="2">
        <v>19</v>
      </c>
      <c r="DM25" s="2">
        <f t="shared" si="9"/>
      </c>
      <c r="DN25" s="2">
        <f t="shared" si="10"/>
      </c>
      <c r="DO25" s="2" t="str">
        <f t="shared" si="11"/>
        <v>-</v>
      </c>
      <c r="DP25" s="2">
        <v>19</v>
      </c>
      <c r="DQ25" s="2">
        <f aca="true" t="shared" si="28" ref="DQ25:EF26">IF(ISNUMBER($DO25),IF(ABS(HLOOKUP(DQ$6,$BT$28:$CM$30,3)-HLOOKUP($DP25,$BT$28:$CM$30,3))&gt;HLOOKUP($DP25,$DQ$6:$EJ$26,DQ$6+1),"sig","not sig"),"")</f>
      </c>
      <c r="DR25" s="2">
        <f t="shared" si="28"/>
      </c>
      <c r="DS25" s="2">
        <f t="shared" si="28"/>
      </c>
      <c r="DT25" s="2">
        <f t="shared" si="28"/>
      </c>
      <c r="DU25" s="2">
        <f t="shared" si="28"/>
      </c>
      <c r="DV25" s="2">
        <f t="shared" si="28"/>
      </c>
      <c r="DW25" s="2">
        <f t="shared" si="28"/>
      </c>
      <c r="DX25" s="2">
        <f t="shared" si="28"/>
      </c>
      <c r="DY25" s="2">
        <f t="shared" si="28"/>
      </c>
      <c r="DZ25" s="2">
        <f t="shared" si="28"/>
      </c>
      <c r="EA25" s="2">
        <f t="shared" si="28"/>
      </c>
      <c r="EB25" s="2">
        <f t="shared" si="28"/>
      </c>
      <c r="EC25" s="2">
        <f t="shared" si="28"/>
      </c>
      <c r="ED25" s="2">
        <f t="shared" si="28"/>
      </c>
      <c r="EE25" s="2">
        <f t="shared" si="28"/>
      </c>
      <c r="EF25" s="2">
        <f t="shared" si="28"/>
      </c>
      <c r="EG25" s="2">
        <f t="shared" si="27"/>
      </c>
      <c r="EH25" s="2">
        <f t="shared" si="27"/>
      </c>
      <c r="EJ25" s="2">
        <f>IF(ISNUMBER(EJ$5),DK25*SQRT(HLOOKUP($DP25,$BT$28:$CM$32,5)/2+HLOOKUP(EJ$6,$BT$28:$CM$32,5)/2),"")</f>
      </c>
    </row>
    <row r="26" spans="1:139" s="2" customFormat="1" ht="18" customHeight="1" hidden="1">
      <c r="A26" s="50"/>
      <c r="B26" s="54"/>
      <c r="C26" s="27"/>
      <c r="D26" s="22" t="s">
        <v>21</v>
      </c>
      <c r="E26" s="22">
        <f>SUM(E35:BB35)/(SUM(E39:BB39)-1)</f>
        <v>6.386277941766931</v>
      </c>
      <c r="F26" s="11"/>
      <c r="G26" s="11"/>
      <c r="H26" s="11"/>
      <c r="I26" s="11"/>
      <c r="J26" s="11"/>
      <c r="K26" s="11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/>
      <c r="BE26"/>
      <c r="BF26"/>
      <c r="BG26"/>
      <c r="BH26"/>
      <c r="BI26"/>
      <c r="BJ26"/>
      <c r="BK26"/>
      <c r="BL26"/>
      <c r="BM26"/>
      <c r="BN26"/>
      <c r="BO26"/>
      <c r="BR26" s="2" t="str">
        <f>X32</f>
        <v>-</v>
      </c>
      <c r="BS26" s="2">
        <v>20</v>
      </c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>
        <f>IF(ISNUMBER(CN$5),($CM$32+CM$32)^2/(($CM$32^2/($CM$5-1))+(CM$32^2/(CN$5-1))),"")</f>
      </c>
      <c r="CO26"/>
      <c r="CP26" s="2" t="str">
        <f t="shared" si="8"/>
        <v>-</v>
      </c>
      <c r="CQ26" s="2">
        <v>20</v>
      </c>
      <c r="DL26" s="2">
        <v>20</v>
      </c>
      <c r="DM26" s="2">
        <f t="shared" si="9"/>
      </c>
      <c r="DN26" s="2">
        <f t="shared" si="10"/>
      </c>
      <c r="DO26" s="2" t="str">
        <f t="shared" si="11"/>
        <v>-</v>
      </c>
      <c r="DP26" s="2">
        <v>20</v>
      </c>
      <c r="DQ26" s="2">
        <f t="shared" si="28"/>
      </c>
      <c r="DR26" s="2">
        <f t="shared" si="28"/>
      </c>
      <c r="DS26" s="2">
        <f t="shared" si="28"/>
      </c>
      <c r="DT26" s="2">
        <f t="shared" si="28"/>
      </c>
      <c r="DU26" s="2">
        <f t="shared" si="28"/>
      </c>
      <c r="DV26" s="2">
        <f t="shared" si="28"/>
      </c>
      <c r="DW26" s="2">
        <f t="shared" si="28"/>
      </c>
      <c r="DX26" s="2">
        <f t="shared" si="28"/>
      </c>
      <c r="DY26" s="2">
        <f t="shared" si="28"/>
      </c>
      <c r="DZ26" s="2">
        <f t="shared" si="28"/>
      </c>
      <c r="EA26" s="2">
        <f t="shared" si="28"/>
      </c>
      <c r="EB26" s="2">
        <f t="shared" si="28"/>
      </c>
      <c r="EC26" s="2">
        <f t="shared" si="28"/>
      </c>
      <c r="ED26" s="2">
        <f t="shared" si="28"/>
      </c>
      <c r="EE26" s="2">
        <f t="shared" si="28"/>
      </c>
      <c r="EF26" s="2">
        <f t="shared" si="28"/>
      </c>
      <c r="EG26" s="2">
        <f t="shared" si="27"/>
      </c>
      <c r="EH26" s="2">
        <f t="shared" si="27"/>
      </c>
      <c r="EI26" s="2">
        <f t="shared" si="27"/>
      </c>
    </row>
    <row r="27" spans="1:118" s="2" customFormat="1" ht="18" customHeight="1" hidden="1">
      <c r="A27" s="50"/>
      <c r="B27" s="54"/>
      <c r="C27" s="27"/>
      <c r="D27" s="22" t="s">
        <v>22</v>
      </c>
      <c r="E27" s="22">
        <f>SUM(E34:BB34)</f>
        <v>0.5097015164974101</v>
      </c>
      <c r="F27" s="11"/>
      <c r="G27" s="11"/>
      <c r="H27" s="11"/>
      <c r="I27" s="11"/>
      <c r="J27" s="11"/>
      <c r="K27" s="11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/>
      <c r="BD27" s="25"/>
      <c r="BE27"/>
      <c r="BF27"/>
      <c r="BG27"/>
      <c r="BH27"/>
      <c r="BI27"/>
      <c r="BJ27"/>
      <c r="BK27"/>
      <c r="BL27"/>
      <c r="BM27"/>
      <c r="BN27"/>
      <c r="BO27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DL27" s="2">
        <v>21</v>
      </c>
      <c r="DM27" s="2">
        <f t="shared" si="9"/>
      </c>
      <c r="DN27" s="2">
        <f t="shared" si="10"/>
      </c>
    </row>
    <row r="28" spans="1:118" s="2" customFormat="1" ht="18" customHeight="1" hidden="1">
      <c r="A28" s="50"/>
      <c r="B28" s="54"/>
      <c r="C28" s="27"/>
      <c r="D28" s="11" t="s">
        <v>32</v>
      </c>
      <c r="E28" s="11">
        <f>SUM(E39:BB39)</f>
        <v>5</v>
      </c>
      <c r="F28" s="11"/>
      <c r="G28" s="11"/>
      <c r="H28" s="11"/>
      <c r="I28" s="11"/>
      <c r="J28" s="11"/>
      <c r="K28" s="11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/>
      <c r="BD28" s="25"/>
      <c r="BE28" s="25">
        <v>5</v>
      </c>
      <c r="BF28" s="25">
        <v>7</v>
      </c>
      <c r="BG28" s="25">
        <v>10</v>
      </c>
      <c r="BH28" s="25">
        <v>12</v>
      </c>
      <c r="BI28" s="25">
        <v>16</v>
      </c>
      <c r="BJ28" s="25">
        <v>20</v>
      </c>
      <c r="BK28" s="25">
        <v>24</v>
      </c>
      <c r="BL28" s="25">
        <v>30</v>
      </c>
      <c r="BM28" s="25">
        <v>40</v>
      </c>
      <c r="BN28" s="25">
        <v>60</v>
      </c>
      <c r="BO28" s="25">
        <v>120</v>
      </c>
      <c r="BP28" s="25">
        <v>9999999</v>
      </c>
      <c r="BQ28" s="4"/>
      <c r="BR28" s="4"/>
      <c r="BS28" s="4"/>
      <c r="BT28" s="25">
        <v>1</v>
      </c>
      <c r="BU28" s="25">
        <v>2</v>
      </c>
      <c r="BV28" s="25">
        <v>3</v>
      </c>
      <c r="BW28" s="25">
        <v>4</v>
      </c>
      <c r="BX28" s="25">
        <v>5</v>
      </c>
      <c r="BY28" s="25">
        <v>6</v>
      </c>
      <c r="BZ28" s="25">
        <v>7</v>
      </c>
      <c r="CA28" s="25">
        <v>8</v>
      </c>
      <c r="CB28" s="25">
        <v>9</v>
      </c>
      <c r="CC28" s="25">
        <v>10</v>
      </c>
      <c r="CD28" s="25">
        <v>11</v>
      </c>
      <c r="CE28" s="25">
        <v>12</v>
      </c>
      <c r="CF28" s="25">
        <v>13</v>
      </c>
      <c r="CG28" s="25">
        <v>14</v>
      </c>
      <c r="CH28" s="25">
        <v>15</v>
      </c>
      <c r="CI28" s="25">
        <v>16</v>
      </c>
      <c r="CJ28" s="25">
        <v>17</v>
      </c>
      <c r="CK28" s="25">
        <v>18</v>
      </c>
      <c r="CL28" s="25">
        <v>19</v>
      </c>
      <c r="CM28" s="25">
        <v>20</v>
      </c>
      <c r="CN28" s="4"/>
      <c r="CO28" s="4"/>
      <c r="DL28" s="2">
        <v>22</v>
      </c>
      <c r="DM28" s="2">
        <f t="shared" si="9"/>
      </c>
      <c r="DN28" s="2">
        <f t="shared" si="10"/>
      </c>
    </row>
    <row r="29" spans="1:118" s="13" customFormat="1" ht="18.75" customHeight="1">
      <c r="A29" s="51"/>
      <c r="B29" s="55"/>
      <c r="C29" s="34"/>
      <c r="D29" s="10"/>
      <c r="E29" s="12" t="str">
        <f>IF(E41=0," ",LEFT(E41,10))</f>
        <v>Tillamook</v>
      </c>
      <c r="F29" s="12" t="str">
        <f aca="true" t="shared" si="29" ref="F29:BB29">IF(F41=0," ",LEFT(F41,10))</f>
        <v>Newport</v>
      </c>
      <c r="G29" s="12" t="str">
        <f t="shared" si="29"/>
        <v>Petersburg</v>
      </c>
      <c r="H29" s="12" t="str">
        <f t="shared" si="29"/>
        <v>Magadan</v>
      </c>
      <c r="I29" s="12" t="str">
        <f t="shared" si="29"/>
        <v>Tvarminne</v>
      </c>
      <c r="J29" s="12" t="str">
        <f t="shared" si="29"/>
        <v> </v>
      </c>
      <c r="K29" s="12" t="str">
        <f t="shared" si="29"/>
        <v> </v>
      </c>
      <c r="L29" s="12" t="str">
        <f t="shared" si="29"/>
        <v> </v>
      </c>
      <c r="M29" s="12" t="str">
        <f t="shared" si="29"/>
        <v> </v>
      </c>
      <c r="N29" s="12" t="str">
        <f t="shared" si="29"/>
        <v> </v>
      </c>
      <c r="O29" s="12" t="str">
        <f t="shared" si="29"/>
        <v> </v>
      </c>
      <c r="P29" s="12" t="str">
        <f t="shared" si="29"/>
        <v> </v>
      </c>
      <c r="Q29" s="12" t="str">
        <f t="shared" si="29"/>
        <v> </v>
      </c>
      <c r="R29" s="12" t="str">
        <f t="shared" si="29"/>
        <v> </v>
      </c>
      <c r="S29" s="12" t="str">
        <f t="shared" si="29"/>
        <v> </v>
      </c>
      <c r="T29" s="12" t="str">
        <f t="shared" si="29"/>
        <v> </v>
      </c>
      <c r="U29" s="12" t="str">
        <f t="shared" si="29"/>
        <v> </v>
      </c>
      <c r="V29" s="12" t="str">
        <f t="shared" si="29"/>
        <v> </v>
      </c>
      <c r="W29" s="12" t="str">
        <f t="shared" si="29"/>
        <v> </v>
      </c>
      <c r="X29" s="12" t="str">
        <f t="shared" si="29"/>
        <v> </v>
      </c>
      <c r="Y29" s="12" t="str">
        <f t="shared" si="29"/>
        <v> </v>
      </c>
      <c r="Z29" s="12" t="str">
        <f t="shared" si="29"/>
        <v> </v>
      </c>
      <c r="AA29" s="12" t="str">
        <f t="shared" si="29"/>
        <v> </v>
      </c>
      <c r="AB29" s="12" t="str">
        <f t="shared" si="29"/>
        <v> </v>
      </c>
      <c r="AC29" s="12" t="str">
        <f t="shared" si="29"/>
        <v> </v>
      </c>
      <c r="AD29" s="12" t="str">
        <f t="shared" si="29"/>
        <v> </v>
      </c>
      <c r="AE29" s="12" t="str">
        <f t="shared" si="29"/>
        <v> </v>
      </c>
      <c r="AF29" s="12" t="str">
        <f t="shared" si="29"/>
        <v> </v>
      </c>
      <c r="AG29" s="12" t="str">
        <f t="shared" si="29"/>
        <v> </v>
      </c>
      <c r="AH29" s="12" t="str">
        <f t="shared" si="29"/>
        <v> </v>
      </c>
      <c r="AI29" s="12" t="str">
        <f t="shared" si="29"/>
        <v> </v>
      </c>
      <c r="AJ29" s="12" t="str">
        <f t="shared" si="29"/>
        <v> </v>
      </c>
      <c r="AK29" s="12" t="str">
        <f t="shared" si="29"/>
        <v> </v>
      </c>
      <c r="AL29" s="12" t="str">
        <f t="shared" si="29"/>
        <v> </v>
      </c>
      <c r="AM29" s="12" t="str">
        <f t="shared" si="29"/>
        <v> </v>
      </c>
      <c r="AN29" s="12" t="str">
        <f t="shared" si="29"/>
        <v> </v>
      </c>
      <c r="AO29" s="12" t="str">
        <f t="shared" si="29"/>
        <v> </v>
      </c>
      <c r="AP29" s="12" t="str">
        <f t="shared" si="29"/>
        <v> </v>
      </c>
      <c r="AQ29" s="12" t="str">
        <f t="shared" si="29"/>
        <v> </v>
      </c>
      <c r="AR29" s="12" t="str">
        <f t="shared" si="29"/>
        <v> </v>
      </c>
      <c r="AS29" s="12" t="str">
        <f t="shared" si="29"/>
        <v> </v>
      </c>
      <c r="AT29" s="12" t="str">
        <f t="shared" si="29"/>
        <v> </v>
      </c>
      <c r="AU29" s="12" t="str">
        <f t="shared" si="29"/>
        <v> </v>
      </c>
      <c r="AV29" s="12" t="str">
        <f t="shared" si="29"/>
        <v> </v>
      </c>
      <c r="AW29" s="12" t="str">
        <f t="shared" si="29"/>
        <v> </v>
      </c>
      <c r="AX29" s="12" t="str">
        <f t="shared" si="29"/>
        <v> </v>
      </c>
      <c r="AY29" s="12" t="str">
        <f t="shared" si="29"/>
        <v> </v>
      </c>
      <c r="AZ29" s="12" t="str">
        <f t="shared" si="29"/>
        <v> </v>
      </c>
      <c r="BA29" s="12" t="str">
        <f t="shared" si="29"/>
        <v> </v>
      </c>
      <c r="BB29" s="12" t="str">
        <f t="shared" si="29"/>
        <v> </v>
      </c>
      <c r="BC29"/>
      <c r="BD29" s="25">
        <v>3</v>
      </c>
      <c r="BE29"/>
      <c r="BF29"/>
      <c r="BG29"/>
      <c r="BH29"/>
      <c r="BI29"/>
      <c r="BJ29"/>
      <c r="BK29"/>
      <c r="BL29"/>
      <c r="BM29"/>
      <c r="BN29"/>
      <c r="BO29"/>
      <c r="BP29" s="4"/>
      <c r="BQ29" s="4"/>
      <c r="BR29" s="4"/>
      <c r="BS29" s="4" t="s">
        <v>12</v>
      </c>
      <c r="BT29" s="4">
        <f>E32</f>
        <v>10</v>
      </c>
      <c r="BU29" s="4">
        <f>F32</f>
        <v>8</v>
      </c>
      <c r="BV29" s="4">
        <f aca="true" t="shared" si="30" ref="BV29:CM29">G32</f>
        <v>7</v>
      </c>
      <c r="BW29" s="4">
        <f t="shared" si="30"/>
        <v>8</v>
      </c>
      <c r="BX29" s="4">
        <f t="shared" si="30"/>
        <v>6</v>
      </c>
      <c r="BY29" s="4" t="str">
        <f t="shared" si="30"/>
        <v>-</v>
      </c>
      <c r="BZ29" s="4" t="str">
        <f t="shared" si="30"/>
        <v>-</v>
      </c>
      <c r="CA29" s="4" t="str">
        <f t="shared" si="30"/>
        <v>-</v>
      </c>
      <c r="CB29" s="4" t="str">
        <f t="shared" si="30"/>
        <v>-</v>
      </c>
      <c r="CC29" s="4" t="str">
        <f t="shared" si="30"/>
        <v>-</v>
      </c>
      <c r="CD29" s="4" t="str">
        <f t="shared" si="30"/>
        <v>-</v>
      </c>
      <c r="CE29" s="4" t="str">
        <f t="shared" si="30"/>
        <v>-</v>
      </c>
      <c r="CF29" s="4" t="str">
        <f t="shared" si="30"/>
        <v>-</v>
      </c>
      <c r="CG29" s="4" t="str">
        <f t="shared" si="30"/>
        <v>-</v>
      </c>
      <c r="CH29" s="4" t="str">
        <f t="shared" si="30"/>
        <v>-</v>
      </c>
      <c r="CI29" s="4" t="str">
        <f t="shared" si="30"/>
        <v>-</v>
      </c>
      <c r="CJ29" s="4" t="str">
        <f t="shared" si="30"/>
        <v>-</v>
      </c>
      <c r="CK29" s="4" t="str">
        <f t="shared" si="30"/>
        <v>-</v>
      </c>
      <c r="CL29" s="4" t="str">
        <f t="shared" si="30"/>
        <v>-</v>
      </c>
      <c r="CM29" s="4" t="str">
        <f t="shared" si="30"/>
        <v>-</v>
      </c>
      <c r="CN29" s="4"/>
      <c r="CO29" s="4"/>
      <c r="DL29" s="2">
        <v>23</v>
      </c>
      <c r="DM29" s="2">
        <f t="shared" si="9"/>
      </c>
      <c r="DN29" s="2">
        <f t="shared" si="10"/>
      </c>
    </row>
    <row r="30" spans="1:118" s="4" customFormat="1" ht="15" customHeight="1">
      <c r="A30" s="51"/>
      <c r="B30" s="55"/>
      <c r="C30" s="34"/>
      <c r="D30" s="8" t="s">
        <v>35</v>
      </c>
      <c r="E30" s="16">
        <f>IF(E39=1,AVERAGE(E42:E1041),"-")</f>
        <v>0.0802</v>
      </c>
      <c r="F30" s="17">
        <f aca="true" t="shared" si="31" ref="F30:BB30">IF(F39=1,AVERAGE(F42:F1041),"-")</f>
        <v>0.07479999999999999</v>
      </c>
      <c r="G30" s="17">
        <f t="shared" si="31"/>
        <v>0.10344285714285714</v>
      </c>
      <c r="H30" s="17">
        <f t="shared" si="31"/>
        <v>0.0780125</v>
      </c>
      <c r="I30" s="17">
        <f t="shared" si="31"/>
        <v>0.09570000000000001</v>
      </c>
      <c r="J30" s="17" t="str">
        <f t="shared" si="31"/>
        <v>-</v>
      </c>
      <c r="K30" s="17" t="str">
        <f t="shared" si="31"/>
        <v>-</v>
      </c>
      <c r="L30" s="17" t="str">
        <f t="shared" si="31"/>
        <v>-</v>
      </c>
      <c r="M30" s="17" t="str">
        <f t="shared" si="31"/>
        <v>-</v>
      </c>
      <c r="N30" s="17" t="str">
        <f t="shared" si="31"/>
        <v>-</v>
      </c>
      <c r="O30" s="17" t="str">
        <f t="shared" si="31"/>
        <v>-</v>
      </c>
      <c r="P30" s="17" t="str">
        <f t="shared" si="31"/>
        <v>-</v>
      </c>
      <c r="Q30" s="17" t="str">
        <f t="shared" si="31"/>
        <v>-</v>
      </c>
      <c r="R30" s="17" t="str">
        <f t="shared" si="31"/>
        <v>-</v>
      </c>
      <c r="S30" s="17" t="str">
        <f t="shared" si="31"/>
        <v>-</v>
      </c>
      <c r="T30" s="17" t="str">
        <f t="shared" si="31"/>
        <v>-</v>
      </c>
      <c r="U30" s="17" t="str">
        <f t="shared" si="31"/>
        <v>-</v>
      </c>
      <c r="V30" s="17" t="str">
        <f t="shared" si="31"/>
        <v>-</v>
      </c>
      <c r="W30" s="17" t="str">
        <f t="shared" si="31"/>
        <v>-</v>
      </c>
      <c r="X30" s="17" t="str">
        <f t="shared" si="31"/>
        <v>-</v>
      </c>
      <c r="Y30" s="17" t="str">
        <f t="shared" si="31"/>
        <v>-</v>
      </c>
      <c r="Z30" s="17" t="str">
        <f t="shared" si="31"/>
        <v>-</v>
      </c>
      <c r="AA30" s="17" t="str">
        <f t="shared" si="31"/>
        <v>-</v>
      </c>
      <c r="AB30" s="17" t="str">
        <f t="shared" si="31"/>
        <v>-</v>
      </c>
      <c r="AC30" s="17" t="str">
        <f t="shared" si="31"/>
        <v>-</v>
      </c>
      <c r="AD30" s="17" t="str">
        <f t="shared" si="31"/>
        <v>-</v>
      </c>
      <c r="AE30" s="17" t="str">
        <f t="shared" si="31"/>
        <v>-</v>
      </c>
      <c r="AF30" s="17" t="str">
        <f t="shared" si="31"/>
        <v>-</v>
      </c>
      <c r="AG30" s="17" t="str">
        <f t="shared" si="31"/>
        <v>-</v>
      </c>
      <c r="AH30" s="17" t="str">
        <f t="shared" si="31"/>
        <v>-</v>
      </c>
      <c r="AI30" s="17" t="str">
        <f t="shared" si="31"/>
        <v>-</v>
      </c>
      <c r="AJ30" s="17" t="str">
        <f t="shared" si="31"/>
        <v>-</v>
      </c>
      <c r="AK30" s="17" t="str">
        <f t="shared" si="31"/>
        <v>-</v>
      </c>
      <c r="AL30" s="17" t="str">
        <f t="shared" si="31"/>
        <v>-</v>
      </c>
      <c r="AM30" s="17" t="str">
        <f t="shared" si="31"/>
        <v>-</v>
      </c>
      <c r="AN30" s="17" t="str">
        <f t="shared" si="31"/>
        <v>-</v>
      </c>
      <c r="AO30" s="17" t="str">
        <f t="shared" si="31"/>
        <v>-</v>
      </c>
      <c r="AP30" s="17" t="str">
        <f t="shared" si="31"/>
        <v>-</v>
      </c>
      <c r="AQ30" s="17" t="str">
        <f t="shared" si="31"/>
        <v>-</v>
      </c>
      <c r="AR30" s="17" t="str">
        <f t="shared" si="31"/>
        <v>-</v>
      </c>
      <c r="AS30" s="17" t="str">
        <f t="shared" si="31"/>
        <v>-</v>
      </c>
      <c r="AT30" s="17" t="str">
        <f t="shared" si="31"/>
        <v>-</v>
      </c>
      <c r="AU30" s="17" t="str">
        <f t="shared" si="31"/>
        <v>-</v>
      </c>
      <c r="AV30" s="17" t="str">
        <f t="shared" si="31"/>
        <v>-</v>
      </c>
      <c r="AW30" s="17" t="str">
        <f t="shared" si="31"/>
        <v>-</v>
      </c>
      <c r="AX30" s="17" t="str">
        <f t="shared" si="31"/>
        <v>-</v>
      </c>
      <c r="AY30" s="17" t="str">
        <f t="shared" si="31"/>
        <v>-</v>
      </c>
      <c r="AZ30" s="17" t="str">
        <f t="shared" si="31"/>
        <v>-</v>
      </c>
      <c r="BA30" s="17" t="str">
        <f t="shared" si="31"/>
        <v>-</v>
      </c>
      <c r="BB30" s="35" t="str">
        <f t="shared" si="31"/>
        <v>-</v>
      </c>
      <c r="BC30"/>
      <c r="BD30" s="25">
        <v>4</v>
      </c>
      <c r="BE30"/>
      <c r="BF30"/>
      <c r="BG30"/>
      <c r="BH30"/>
      <c r="BI30"/>
      <c r="BJ30"/>
      <c r="BK30"/>
      <c r="BL30"/>
      <c r="BM30"/>
      <c r="BN30"/>
      <c r="BO30"/>
      <c r="BS30" s="4" t="s">
        <v>13</v>
      </c>
      <c r="BT30" s="26">
        <f>E30</f>
        <v>0.0802</v>
      </c>
      <c r="BU30" s="26">
        <f>F30</f>
        <v>0.07479999999999999</v>
      </c>
      <c r="BV30" s="26">
        <f aca="true" t="shared" si="32" ref="BV30:CM30">G30</f>
        <v>0.10344285714285714</v>
      </c>
      <c r="BW30" s="24">
        <f t="shared" si="32"/>
        <v>0.0780125</v>
      </c>
      <c r="BX30" s="24">
        <f t="shared" si="32"/>
        <v>0.09570000000000001</v>
      </c>
      <c r="BY30" s="24" t="str">
        <f t="shared" si="32"/>
        <v>-</v>
      </c>
      <c r="BZ30" s="24" t="str">
        <f t="shared" si="32"/>
        <v>-</v>
      </c>
      <c r="CA30" s="24" t="str">
        <f t="shared" si="32"/>
        <v>-</v>
      </c>
      <c r="CB30" s="24" t="str">
        <f t="shared" si="32"/>
        <v>-</v>
      </c>
      <c r="CC30" s="24" t="str">
        <f t="shared" si="32"/>
        <v>-</v>
      </c>
      <c r="CD30" s="24" t="str">
        <f t="shared" si="32"/>
        <v>-</v>
      </c>
      <c r="CE30" s="24" t="str">
        <f t="shared" si="32"/>
        <v>-</v>
      </c>
      <c r="CF30" s="24" t="str">
        <f t="shared" si="32"/>
        <v>-</v>
      </c>
      <c r="CG30" s="24" t="str">
        <f t="shared" si="32"/>
        <v>-</v>
      </c>
      <c r="CH30" s="24" t="str">
        <f t="shared" si="32"/>
        <v>-</v>
      </c>
      <c r="CI30" s="24" t="str">
        <f t="shared" si="32"/>
        <v>-</v>
      </c>
      <c r="CJ30" s="24" t="str">
        <f t="shared" si="32"/>
        <v>-</v>
      </c>
      <c r="CK30" s="24" t="str">
        <f t="shared" si="32"/>
        <v>-</v>
      </c>
      <c r="CL30" s="24" t="str">
        <f t="shared" si="32"/>
        <v>-</v>
      </c>
      <c r="CM30" s="24" t="str">
        <f t="shared" si="32"/>
        <v>-</v>
      </c>
      <c r="DL30" s="2">
        <v>24</v>
      </c>
      <c r="DM30" s="2">
        <f t="shared" si="9"/>
      </c>
      <c r="DN30" s="2">
        <f t="shared" si="10"/>
      </c>
    </row>
    <row r="31" spans="1:118" s="4" customFormat="1" ht="19.5" customHeight="1">
      <c r="A31" s="51"/>
      <c r="B31" s="55"/>
      <c r="C31" s="34"/>
      <c r="D31" s="22"/>
      <c r="E31" s="36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37"/>
      <c r="BC31"/>
      <c r="BD31" s="2">
        <v>5</v>
      </c>
      <c r="BE31"/>
      <c r="BF31"/>
      <c r="BG31"/>
      <c r="BH31"/>
      <c r="BI31"/>
      <c r="BJ31"/>
      <c r="BK31"/>
      <c r="BL31"/>
      <c r="BM31"/>
      <c r="BN31"/>
      <c r="BO31"/>
      <c r="BP31" s="2"/>
      <c r="BQ31" s="2"/>
      <c r="BR31" s="2"/>
      <c r="BS31" s="2" t="s">
        <v>5</v>
      </c>
      <c r="BT31" s="2">
        <f>E38</f>
        <v>0.00014312000000000122</v>
      </c>
      <c r="BU31" s="2">
        <f>F38</f>
        <v>7.391142857142862E-05</v>
      </c>
      <c r="BV31" s="2">
        <f aca="true" t="shared" si="33" ref="BV31:CM31">G38</f>
        <v>0.00026274619047618925</v>
      </c>
      <c r="BW31" s="2">
        <f t="shared" si="33"/>
        <v>0.00016756410714285807</v>
      </c>
      <c r="BX31" s="2">
        <f t="shared" si="33"/>
        <v>0.0001680039999999966</v>
      </c>
      <c r="BY31" s="2">
        <f t="shared" si="33"/>
      </c>
      <c r="BZ31" s="2">
        <f t="shared" si="33"/>
      </c>
      <c r="CA31" s="2">
        <f t="shared" si="33"/>
      </c>
      <c r="CB31" s="2">
        <f t="shared" si="33"/>
      </c>
      <c r="CC31" s="2">
        <f t="shared" si="33"/>
      </c>
      <c r="CD31" s="2">
        <f t="shared" si="33"/>
      </c>
      <c r="CE31" s="2">
        <f t="shared" si="33"/>
      </c>
      <c r="CF31" s="2">
        <f t="shared" si="33"/>
      </c>
      <c r="CG31" s="2">
        <f t="shared" si="33"/>
      </c>
      <c r="CH31" s="2">
        <f t="shared" si="33"/>
      </c>
      <c r="CI31" s="2">
        <f t="shared" si="33"/>
      </c>
      <c r="CJ31" s="2">
        <f t="shared" si="33"/>
      </c>
      <c r="CK31" s="2">
        <f t="shared" si="33"/>
      </c>
      <c r="CL31" s="2">
        <f t="shared" si="33"/>
      </c>
      <c r="CM31" s="2">
        <f t="shared" si="33"/>
      </c>
      <c r="CN31" s="2"/>
      <c r="CO31" s="2"/>
      <c r="DL31" s="2">
        <v>25</v>
      </c>
      <c r="DM31" s="2">
        <f t="shared" si="9"/>
      </c>
      <c r="DN31" s="2">
        <f t="shared" si="10"/>
      </c>
    </row>
    <row r="32" spans="1:118" s="4" customFormat="1" ht="15">
      <c r="A32" s="51"/>
      <c r="B32" s="55"/>
      <c r="C32" s="34"/>
      <c r="D32" s="8" t="s">
        <v>40</v>
      </c>
      <c r="E32" s="18">
        <f>IF(E39=1,COUNT(E42:E1041),"-")</f>
        <v>10</v>
      </c>
      <c r="F32" s="19">
        <f>IF(F39=1,COUNT(F42:F1041),"-")</f>
        <v>8</v>
      </c>
      <c r="G32" s="19">
        <f>IF(G39=1,COUNT(G42:G1041),"-")</f>
        <v>7</v>
      </c>
      <c r="H32" s="19">
        <f>IF(H39=1,COUNT(H42:H1041),"-")</f>
        <v>8</v>
      </c>
      <c r="I32" s="19">
        <f aca="true" t="shared" si="34" ref="I32:BB32">IF(I39=1,COUNT(I42:I1041),"-")</f>
        <v>6</v>
      </c>
      <c r="J32" s="19" t="str">
        <f t="shared" si="34"/>
        <v>-</v>
      </c>
      <c r="K32" s="19" t="str">
        <f t="shared" si="34"/>
        <v>-</v>
      </c>
      <c r="L32" s="19" t="str">
        <f t="shared" si="34"/>
        <v>-</v>
      </c>
      <c r="M32" s="19" t="str">
        <f t="shared" si="34"/>
        <v>-</v>
      </c>
      <c r="N32" s="19" t="str">
        <f t="shared" si="34"/>
        <v>-</v>
      </c>
      <c r="O32" s="19" t="str">
        <f t="shared" si="34"/>
        <v>-</v>
      </c>
      <c r="P32" s="19" t="str">
        <f t="shared" si="34"/>
        <v>-</v>
      </c>
      <c r="Q32" s="19" t="str">
        <f t="shared" si="34"/>
        <v>-</v>
      </c>
      <c r="R32" s="19" t="str">
        <f t="shared" si="34"/>
        <v>-</v>
      </c>
      <c r="S32" s="19" t="str">
        <f t="shared" si="34"/>
        <v>-</v>
      </c>
      <c r="T32" s="19" t="str">
        <f t="shared" si="34"/>
        <v>-</v>
      </c>
      <c r="U32" s="19" t="str">
        <f t="shared" si="34"/>
        <v>-</v>
      </c>
      <c r="V32" s="19" t="str">
        <f t="shared" si="34"/>
        <v>-</v>
      </c>
      <c r="W32" s="19" t="str">
        <f t="shared" si="34"/>
        <v>-</v>
      </c>
      <c r="X32" s="19" t="str">
        <f t="shared" si="34"/>
        <v>-</v>
      </c>
      <c r="Y32" s="19" t="str">
        <f t="shared" si="34"/>
        <v>-</v>
      </c>
      <c r="Z32" s="19" t="str">
        <f t="shared" si="34"/>
        <v>-</v>
      </c>
      <c r="AA32" s="19" t="str">
        <f t="shared" si="34"/>
        <v>-</v>
      </c>
      <c r="AB32" s="19" t="str">
        <f t="shared" si="34"/>
        <v>-</v>
      </c>
      <c r="AC32" s="19" t="str">
        <f t="shared" si="34"/>
        <v>-</v>
      </c>
      <c r="AD32" s="19" t="str">
        <f t="shared" si="34"/>
        <v>-</v>
      </c>
      <c r="AE32" s="19" t="str">
        <f t="shared" si="34"/>
        <v>-</v>
      </c>
      <c r="AF32" s="19" t="str">
        <f t="shared" si="34"/>
        <v>-</v>
      </c>
      <c r="AG32" s="19" t="str">
        <f t="shared" si="34"/>
        <v>-</v>
      </c>
      <c r="AH32" s="19" t="str">
        <f t="shared" si="34"/>
        <v>-</v>
      </c>
      <c r="AI32" s="19" t="str">
        <f t="shared" si="34"/>
        <v>-</v>
      </c>
      <c r="AJ32" s="19" t="str">
        <f t="shared" si="34"/>
        <v>-</v>
      </c>
      <c r="AK32" s="19" t="str">
        <f t="shared" si="34"/>
        <v>-</v>
      </c>
      <c r="AL32" s="19" t="str">
        <f t="shared" si="34"/>
        <v>-</v>
      </c>
      <c r="AM32" s="19" t="str">
        <f t="shared" si="34"/>
        <v>-</v>
      </c>
      <c r="AN32" s="19" t="str">
        <f t="shared" si="34"/>
        <v>-</v>
      </c>
      <c r="AO32" s="19" t="str">
        <f t="shared" si="34"/>
        <v>-</v>
      </c>
      <c r="AP32" s="19" t="str">
        <f t="shared" si="34"/>
        <v>-</v>
      </c>
      <c r="AQ32" s="19" t="str">
        <f t="shared" si="34"/>
        <v>-</v>
      </c>
      <c r="AR32" s="19" t="str">
        <f t="shared" si="34"/>
        <v>-</v>
      </c>
      <c r="AS32" s="19" t="str">
        <f t="shared" si="34"/>
        <v>-</v>
      </c>
      <c r="AT32" s="19" t="str">
        <f t="shared" si="34"/>
        <v>-</v>
      </c>
      <c r="AU32" s="19" t="str">
        <f t="shared" si="34"/>
        <v>-</v>
      </c>
      <c r="AV32" s="19" t="str">
        <f t="shared" si="34"/>
        <v>-</v>
      </c>
      <c r="AW32" s="19" t="str">
        <f t="shared" si="34"/>
        <v>-</v>
      </c>
      <c r="AX32" s="19" t="str">
        <f t="shared" si="34"/>
        <v>-</v>
      </c>
      <c r="AY32" s="19" t="str">
        <f t="shared" si="34"/>
        <v>-</v>
      </c>
      <c r="AZ32" s="19" t="str">
        <f t="shared" si="34"/>
        <v>-</v>
      </c>
      <c r="BA32" s="19" t="str">
        <f t="shared" si="34"/>
        <v>-</v>
      </c>
      <c r="BB32" s="38" t="str">
        <f t="shared" si="34"/>
        <v>-</v>
      </c>
      <c r="BC32"/>
      <c r="BD32" s="2">
        <v>6</v>
      </c>
      <c r="BE32"/>
      <c r="BF32"/>
      <c r="BG32"/>
      <c r="BH32"/>
      <c r="BI32"/>
      <c r="BJ32"/>
      <c r="BK32"/>
      <c r="BL32"/>
      <c r="BM32"/>
      <c r="BN32"/>
      <c r="BO32"/>
      <c r="BP32" s="2"/>
      <c r="BQ32" s="2"/>
      <c r="BR32" s="2"/>
      <c r="BS32" s="2" t="s">
        <v>14</v>
      </c>
      <c r="BT32" s="2">
        <f>IF(E39=1,BT31/BT29,"")</f>
        <v>1.4312000000000121E-05</v>
      </c>
      <c r="BU32" s="2">
        <f aca="true" t="shared" si="35" ref="BU32:CM32">IF(F39=1,BU31/BU29,"")</f>
        <v>9.238928571428578E-06</v>
      </c>
      <c r="BV32" s="2">
        <f t="shared" si="35"/>
        <v>3.7535170068027036E-05</v>
      </c>
      <c r="BW32" s="2">
        <f t="shared" si="35"/>
        <v>2.094551339285726E-05</v>
      </c>
      <c r="BX32" s="2">
        <f t="shared" si="35"/>
        <v>2.8000666666666102E-05</v>
      </c>
      <c r="BY32" s="2">
        <f t="shared" si="35"/>
      </c>
      <c r="BZ32" s="2">
        <f t="shared" si="35"/>
      </c>
      <c r="CA32" s="2">
        <f t="shared" si="35"/>
      </c>
      <c r="CB32" s="2">
        <f t="shared" si="35"/>
      </c>
      <c r="CC32" s="2">
        <f t="shared" si="35"/>
      </c>
      <c r="CD32" s="2">
        <f t="shared" si="35"/>
      </c>
      <c r="CE32" s="2">
        <f t="shared" si="35"/>
      </c>
      <c r="CF32" s="2">
        <f t="shared" si="35"/>
      </c>
      <c r="CG32" s="2">
        <f t="shared" si="35"/>
      </c>
      <c r="CH32" s="2">
        <f t="shared" si="35"/>
      </c>
      <c r="CI32" s="2">
        <f t="shared" si="35"/>
      </c>
      <c r="CJ32" s="2">
        <f t="shared" si="35"/>
      </c>
      <c r="CK32" s="2">
        <f t="shared" si="35"/>
      </c>
      <c r="CL32" s="2">
        <f t="shared" si="35"/>
      </c>
      <c r="CM32" s="2">
        <f t="shared" si="35"/>
      </c>
      <c r="CN32" s="2"/>
      <c r="CO32" s="2"/>
      <c r="DL32" s="2">
        <v>26</v>
      </c>
      <c r="DM32" s="2">
        <f t="shared" si="9"/>
      </c>
      <c r="DN32" s="2">
        <f t="shared" si="10"/>
      </c>
    </row>
    <row r="33" spans="1:118" s="2" customFormat="1" ht="15">
      <c r="A33" s="50"/>
      <c r="B33" s="54"/>
      <c r="C33" s="2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/>
      <c r="BD33" s="2">
        <v>7</v>
      </c>
      <c r="BE33"/>
      <c r="BF33"/>
      <c r="BG33"/>
      <c r="BH33"/>
      <c r="BI33"/>
      <c r="BJ33"/>
      <c r="BK33"/>
      <c r="BL33"/>
      <c r="BM33"/>
      <c r="BN33"/>
      <c r="BO33"/>
      <c r="BS33" s="2" t="s">
        <v>15</v>
      </c>
      <c r="BT33" s="2">
        <f>IF(E39=1,BT32^2/(BT29-1),"")</f>
        <v>2.275926044444483E-11</v>
      </c>
      <c r="BU33" s="2">
        <f aca="true" t="shared" si="36" ref="BU33:CM33">IF(F39=1,BU32^2/(BU29-1),"")</f>
        <v>1.2193971592565615E-11</v>
      </c>
      <c r="BV33" s="2">
        <f t="shared" si="36"/>
        <v>2.348148320059521E-10</v>
      </c>
      <c r="BW33" s="2">
        <f t="shared" si="36"/>
        <v>6.267350447005183E-11</v>
      </c>
      <c r="BX33" s="2">
        <f t="shared" si="36"/>
        <v>1.5680746675554922E-10</v>
      </c>
      <c r="BY33" s="2">
        <f t="shared" si="36"/>
      </c>
      <c r="BZ33" s="2">
        <f t="shared" si="36"/>
      </c>
      <c r="CA33" s="2">
        <f t="shared" si="36"/>
      </c>
      <c r="CB33" s="2">
        <f t="shared" si="36"/>
      </c>
      <c r="CC33" s="2">
        <f t="shared" si="36"/>
      </c>
      <c r="CD33" s="2">
        <f t="shared" si="36"/>
      </c>
      <c r="CE33" s="2">
        <f t="shared" si="36"/>
      </c>
      <c r="CF33" s="2">
        <f t="shared" si="36"/>
      </c>
      <c r="CG33" s="2">
        <f t="shared" si="36"/>
      </c>
      <c r="CH33" s="2">
        <f t="shared" si="36"/>
      </c>
      <c r="CI33" s="2">
        <f t="shared" si="36"/>
      </c>
      <c r="CJ33" s="2">
        <f t="shared" si="36"/>
      </c>
      <c r="CK33" s="2">
        <f t="shared" si="36"/>
      </c>
      <c r="CL33" s="2">
        <f t="shared" si="36"/>
      </c>
      <c r="CM33" s="2">
        <f t="shared" si="36"/>
      </c>
      <c r="DL33" s="2">
        <v>27</v>
      </c>
      <c r="DM33" s="2">
        <f t="shared" si="9"/>
      </c>
      <c r="DN33" s="2">
        <f t="shared" si="10"/>
      </c>
    </row>
    <row r="34" spans="1:118" s="2" customFormat="1" ht="15" hidden="1">
      <c r="A34" s="50"/>
      <c r="B34" s="54"/>
      <c r="C34" s="27"/>
      <c r="D34" s="22" t="s">
        <v>23</v>
      </c>
      <c r="E34" s="22">
        <f>IF(E39=1,(1-E37/$E24)^2/(E32-1),"")</f>
        <v>0.06376722697291479</v>
      </c>
      <c r="F34" s="22">
        <f aca="true" t="shared" si="37" ref="F34:BB34">IF(F39=1,(1-F37/$E24)^2/(F32-1),"")</f>
        <v>0.05570449016158636</v>
      </c>
      <c r="G34" s="22">
        <f t="shared" si="37"/>
        <v>0.137277721954858</v>
      </c>
      <c r="H34" s="22">
        <f t="shared" si="37"/>
        <v>0.09944739418460004</v>
      </c>
      <c r="I34" s="22">
        <f t="shared" si="37"/>
        <v>0.15350468322345104</v>
      </c>
      <c r="J34" s="22">
        <f t="shared" si="37"/>
      </c>
      <c r="K34" s="22">
        <f t="shared" si="37"/>
      </c>
      <c r="L34" s="22">
        <f t="shared" si="37"/>
      </c>
      <c r="M34" s="22">
        <f t="shared" si="37"/>
      </c>
      <c r="N34" s="22">
        <f t="shared" si="37"/>
      </c>
      <c r="O34" s="22">
        <f t="shared" si="37"/>
      </c>
      <c r="P34" s="22">
        <f t="shared" si="37"/>
      </c>
      <c r="Q34" s="22">
        <f t="shared" si="37"/>
      </c>
      <c r="R34" s="22">
        <f t="shared" si="37"/>
      </c>
      <c r="S34" s="22">
        <f t="shared" si="37"/>
      </c>
      <c r="T34" s="22">
        <f t="shared" si="37"/>
      </c>
      <c r="U34" s="22">
        <f t="shared" si="37"/>
      </c>
      <c r="V34" s="22">
        <f t="shared" si="37"/>
      </c>
      <c r="W34" s="22">
        <f t="shared" si="37"/>
      </c>
      <c r="X34" s="22">
        <f t="shared" si="37"/>
      </c>
      <c r="Y34" s="22">
        <f t="shared" si="37"/>
      </c>
      <c r="Z34" s="22">
        <f t="shared" si="37"/>
      </c>
      <c r="AA34" s="22">
        <f t="shared" si="37"/>
      </c>
      <c r="AB34" s="22">
        <f t="shared" si="37"/>
      </c>
      <c r="AC34" s="22">
        <f t="shared" si="37"/>
      </c>
      <c r="AD34" s="22">
        <f t="shared" si="37"/>
      </c>
      <c r="AE34" s="22">
        <f t="shared" si="37"/>
      </c>
      <c r="AF34" s="22">
        <f t="shared" si="37"/>
      </c>
      <c r="AG34" s="22">
        <f t="shared" si="37"/>
      </c>
      <c r="AH34" s="22">
        <f t="shared" si="37"/>
      </c>
      <c r="AI34" s="22">
        <f t="shared" si="37"/>
      </c>
      <c r="AJ34" s="22">
        <f t="shared" si="37"/>
      </c>
      <c r="AK34" s="22">
        <f t="shared" si="37"/>
      </c>
      <c r="AL34" s="22">
        <f t="shared" si="37"/>
      </c>
      <c r="AM34" s="22">
        <f t="shared" si="37"/>
      </c>
      <c r="AN34" s="22">
        <f t="shared" si="37"/>
      </c>
      <c r="AO34" s="22">
        <f t="shared" si="37"/>
      </c>
      <c r="AP34" s="22">
        <f t="shared" si="37"/>
      </c>
      <c r="AQ34" s="22">
        <f t="shared" si="37"/>
      </c>
      <c r="AR34" s="22">
        <f t="shared" si="37"/>
      </c>
      <c r="AS34" s="22">
        <f t="shared" si="37"/>
      </c>
      <c r="AT34" s="22">
        <f t="shared" si="37"/>
      </c>
      <c r="AU34" s="22">
        <f t="shared" si="37"/>
      </c>
      <c r="AV34" s="22">
        <f t="shared" si="37"/>
      </c>
      <c r="AW34" s="22">
        <f t="shared" si="37"/>
      </c>
      <c r="AX34" s="22">
        <f t="shared" si="37"/>
      </c>
      <c r="AY34" s="22">
        <f t="shared" si="37"/>
      </c>
      <c r="AZ34" s="22">
        <f t="shared" si="37"/>
      </c>
      <c r="BA34" s="22">
        <f t="shared" si="37"/>
      </c>
      <c r="BB34" s="22">
        <f t="shared" si="37"/>
      </c>
      <c r="BC34"/>
      <c r="BD34" s="2">
        <v>8</v>
      </c>
      <c r="BE34"/>
      <c r="BF34"/>
      <c r="BG34"/>
      <c r="BH34"/>
      <c r="BI34"/>
      <c r="BJ34"/>
      <c r="BK34"/>
      <c r="BL34"/>
      <c r="BM34"/>
      <c r="BN34"/>
      <c r="BO34"/>
      <c r="DL34" s="2">
        <v>28</v>
      </c>
      <c r="DM34" s="2">
        <f t="shared" si="9"/>
      </c>
      <c r="DN34" s="2">
        <f t="shared" si="10"/>
      </c>
    </row>
    <row r="35" spans="1:118" s="2" customFormat="1" ht="15" hidden="1">
      <c r="A35" s="50"/>
      <c r="B35" s="54"/>
      <c r="C35" s="27"/>
      <c r="D35" s="22" t="s">
        <v>24</v>
      </c>
      <c r="E35" s="22">
        <f>IF(E39=1,E37*(E30-$E25)^2,"")</f>
        <v>0.19694296353201973</v>
      </c>
      <c r="F35" s="22">
        <f aca="true" t="shared" si="38" ref="F35:BB35">IF(F39=1,F37*(F30-$E25)^2,"")</f>
        <v>5.423852161205759</v>
      </c>
      <c r="G35" s="22">
        <f t="shared" si="38"/>
        <v>12.388514173788483</v>
      </c>
      <c r="H35" s="22">
        <f t="shared" si="38"/>
        <v>0.7137049459568128</v>
      </c>
      <c r="I35" s="22">
        <f t="shared" si="38"/>
        <v>6.822097522584648</v>
      </c>
      <c r="J35" s="22">
        <f t="shared" si="38"/>
      </c>
      <c r="K35" s="22">
        <f t="shared" si="38"/>
      </c>
      <c r="L35" s="22">
        <f t="shared" si="38"/>
      </c>
      <c r="M35" s="22">
        <f t="shared" si="38"/>
      </c>
      <c r="N35" s="22">
        <f t="shared" si="38"/>
      </c>
      <c r="O35" s="22">
        <f t="shared" si="38"/>
      </c>
      <c r="P35" s="22">
        <f t="shared" si="38"/>
      </c>
      <c r="Q35" s="22">
        <f t="shared" si="38"/>
      </c>
      <c r="R35" s="22">
        <f t="shared" si="38"/>
      </c>
      <c r="S35" s="22">
        <f t="shared" si="38"/>
      </c>
      <c r="T35" s="22">
        <f t="shared" si="38"/>
      </c>
      <c r="U35" s="22">
        <f t="shared" si="38"/>
      </c>
      <c r="V35" s="22">
        <f t="shared" si="38"/>
      </c>
      <c r="W35" s="22">
        <f t="shared" si="38"/>
      </c>
      <c r="X35" s="22">
        <f t="shared" si="38"/>
      </c>
      <c r="Y35" s="22">
        <f t="shared" si="38"/>
      </c>
      <c r="Z35" s="22">
        <f t="shared" si="38"/>
      </c>
      <c r="AA35" s="22">
        <f t="shared" si="38"/>
      </c>
      <c r="AB35" s="22">
        <f t="shared" si="38"/>
      </c>
      <c r="AC35" s="22">
        <f t="shared" si="38"/>
      </c>
      <c r="AD35" s="22">
        <f t="shared" si="38"/>
      </c>
      <c r="AE35" s="22">
        <f t="shared" si="38"/>
      </c>
      <c r="AF35" s="22">
        <f t="shared" si="38"/>
      </c>
      <c r="AG35" s="22">
        <f t="shared" si="38"/>
      </c>
      <c r="AH35" s="22">
        <f t="shared" si="38"/>
      </c>
      <c r="AI35" s="22">
        <f t="shared" si="38"/>
      </c>
      <c r="AJ35" s="22">
        <f t="shared" si="38"/>
      </c>
      <c r="AK35" s="22">
        <f t="shared" si="38"/>
      </c>
      <c r="AL35" s="22">
        <f t="shared" si="38"/>
      </c>
      <c r="AM35" s="22">
        <f t="shared" si="38"/>
      </c>
      <c r="AN35" s="22">
        <f t="shared" si="38"/>
      </c>
      <c r="AO35" s="22">
        <f t="shared" si="38"/>
      </c>
      <c r="AP35" s="22">
        <f t="shared" si="38"/>
      </c>
      <c r="AQ35" s="22">
        <f t="shared" si="38"/>
      </c>
      <c r="AR35" s="22">
        <f t="shared" si="38"/>
      </c>
      <c r="AS35" s="22">
        <f t="shared" si="38"/>
      </c>
      <c r="AT35" s="22">
        <f t="shared" si="38"/>
      </c>
      <c r="AU35" s="22">
        <f t="shared" si="38"/>
      </c>
      <c r="AV35" s="22">
        <f t="shared" si="38"/>
      </c>
      <c r="AW35" s="22">
        <f t="shared" si="38"/>
      </c>
      <c r="AX35" s="22">
        <f t="shared" si="38"/>
      </c>
      <c r="AY35" s="22">
        <f t="shared" si="38"/>
      </c>
      <c r="AZ35" s="22">
        <f t="shared" si="38"/>
      </c>
      <c r="BA35" s="22">
        <f t="shared" si="38"/>
      </c>
      <c r="BB35" s="22">
        <f t="shared" si="38"/>
      </c>
      <c r="BC35"/>
      <c r="BD35" s="2">
        <v>9</v>
      </c>
      <c r="BE35"/>
      <c r="BF35"/>
      <c r="BG35"/>
      <c r="BH35"/>
      <c r="BI35"/>
      <c r="BJ35"/>
      <c r="BK35"/>
      <c r="BL35"/>
      <c r="BM35"/>
      <c r="BN35"/>
      <c r="BO35"/>
      <c r="DL35" s="2">
        <v>29</v>
      </c>
      <c r="DM35" s="2">
        <f t="shared" si="9"/>
      </c>
      <c r="DN35" s="2">
        <f t="shared" si="10"/>
      </c>
    </row>
    <row r="36" spans="1:118" s="2" customFormat="1" ht="15" hidden="1">
      <c r="A36" s="50"/>
      <c r="B36" s="54"/>
      <c r="C36" s="27"/>
      <c r="D36" s="22" t="s">
        <v>6</v>
      </c>
      <c r="E36" s="22">
        <f>IF(E39=1,E37*E30,"")</f>
        <v>5603.689211850148</v>
      </c>
      <c r="F36" s="22">
        <f aca="true" t="shared" si="39" ref="F36:BB36">IF(F39=1,F37*F30,"")</f>
        <v>8096.176891259803</v>
      </c>
      <c r="G36" s="22">
        <f t="shared" si="39"/>
        <v>2755.891526677034</v>
      </c>
      <c r="H36" s="22">
        <f t="shared" si="39"/>
        <v>3724.5446572153946</v>
      </c>
      <c r="I36" s="22">
        <f t="shared" si="39"/>
        <v>3417.775767243706</v>
      </c>
      <c r="J36" s="22">
        <f t="shared" si="39"/>
      </c>
      <c r="K36" s="22">
        <f t="shared" si="39"/>
      </c>
      <c r="L36" s="22">
        <f t="shared" si="39"/>
      </c>
      <c r="M36" s="22">
        <f t="shared" si="39"/>
      </c>
      <c r="N36" s="22">
        <f t="shared" si="39"/>
      </c>
      <c r="O36" s="22">
        <f t="shared" si="39"/>
      </c>
      <c r="P36" s="22">
        <f t="shared" si="39"/>
      </c>
      <c r="Q36" s="22">
        <f t="shared" si="39"/>
      </c>
      <c r="R36" s="22">
        <f t="shared" si="39"/>
      </c>
      <c r="S36" s="22">
        <f t="shared" si="39"/>
      </c>
      <c r="T36" s="22">
        <f t="shared" si="39"/>
      </c>
      <c r="U36" s="22">
        <f t="shared" si="39"/>
      </c>
      <c r="V36" s="22">
        <f t="shared" si="39"/>
      </c>
      <c r="W36" s="22">
        <f t="shared" si="39"/>
      </c>
      <c r="X36" s="22">
        <f t="shared" si="39"/>
      </c>
      <c r="Y36" s="22">
        <f t="shared" si="39"/>
      </c>
      <c r="Z36" s="22">
        <f t="shared" si="39"/>
      </c>
      <c r="AA36" s="22">
        <f t="shared" si="39"/>
      </c>
      <c r="AB36" s="22">
        <f t="shared" si="39"/>
      </c>
      <c r="AC36" s="22">
        <f t="shared" si="39"/>
      </c>
      <c r="AD36" s="22">
        <f t="shared" si="39"/>
      </c>
      <c r="AE36" s="22">
        <f t="shared" si="39"/>
      </c>
      <c r="AF36" s="22">
        <f t="shared" si="39"/>
      </c>
      <c r="AG36" s="22">
        <f t="shared" si="39"/>
      </c>
      <c r="AH36" s="22">
        <f t="shared" si="39"/>
      </c>
      <c r="AI36" s="22">
        <f t="shared" si="39"/>
      </c>
      <c r="AJ36" s="22">
        <f t="shared" si="39"/>
      </c>
      <c r="AK36" s="22">
        <f t="shared" si="39"/>
      </c>
      <c r="AL36" s="22">
        <f t="shared" si="39"/>
      </c>
      <c r="AM36" s="22">
        <f t="shared" si="39"/>
      </c>
      <c r="AN36" s="22">
        <f t="shared" si="39"/>
      </c>
      <c r="AO36" s="22">
        <f t="shared" si="39"/>
      </c>
      <c r="AP36" s="22">
        <f t="shared" si="39"/>
      </c>
      <c r="AQ36" s="22">
        <f t="shared" si="39"/>
      </c>
      <c r="AR36" s="22">
        <f t="shared" si="39"/>
      </c>
      <c r="AS36" s="22">
        <f t="shared" si="39"/>
      </c>
      <c r="AT36" s="22">
        <f t="shared" si="39"/>
      </c>
      <c r="AU36" s="22">
        <f t="shared" si="39"/>
      </c>
      <c r="AV36" s="22">
        <f t="shared" si="39"/>
      </c>
      <c r="AW36" s="22">
        <f t="shared" si="39"/>
      </c>
      <c r="AX36" s="22">
        <f t="shared" si="39"/>
      </c>
      <c r="AY36" s="22">
        <f t="shared" si="39"/>
      </c>
      <c r="AZ36" s="22">
        <f t="shared" si="39"/>
      </c>
      <c r="BA36" s="22">
        <f t="shared" si="39"/>
      </c>
      <c r="BB36" s="22">
        <f t="shared" si="39"/>
      </c>
      <c r="BC36"/>
      <c r="BD36" s="2">
        <v>10</v>
      </c>
      <c r="BE36"/>
      <c r="BF36"/>
      <c r="BG36"/>
      <c r="BH36"/>
      <c r="BI36"/>
      <c r="BJ36"/>
      <c r="BK36"/>
      <c r="BL36"/>
      <c r="BM36"/>
      <c r="BN36"/>
      <c r="BO36"/>
      <c r="DL36" s="2">
        <v>30</v>
      </c>
      <c r="DM36" s="2">
        <f t="shared" si="9"/>
      </c>
      <c r="DN36" s="2">
        <f t="shared" si="10"/>
      </c>
    </row>
    <row r="37" spans="1:118" s="2" customFormat="1" ht="15" hidden="1">
      <c r="A37" s="50"/>
      <c r="B37" s="54"/>
      <c r="C37" s="27"/>
      <c r="D37" s="22" t="s">
        <v>33</v>
      </c>
      <c r="E37" s="22">
        <f>IF(E39=1,E32/E38,"")</f>
        <v>69871.43655673502</v>
      </c>
      <c r="F37" s="22">
        <f aca="true" t="shared" si="40" ref="F37:BB37">IF(F39=1,F32/F38,"")</f>
        <v>108237.65897406155</v>
      </c>
      <c r="G37" s="22">
        <f t="shared" si="40"/>
        <v>26641.6802744638</v>
      </c>
      <c r="H37" s="22">
        <f t="shared" si="40"/>
        <v>47742.9214192007</v>
      </c>
      <c r="I37" s="22">
        <f t="shared" si="40"/>
        <v>35713.43539439609</v>
      </c>
      <c r="J37" s="22">
        <f t="shared" si="40"/>
      </c>
      <c r="K37" s="22">
        <f t="shared" si="40"/>
      </c>
      <c r="L37" s="22">
        <f t="shared" si="40"/>
      </c>
      <c r="M37" s="22">
        <f t="shared" si="40"/>
      </c>
      <c r="N37" s="22">
        <f t="shared" si="40"/>
      </c>
      <c r="O37" s="22">
        <f t="shared" si="40"/>
      </c>
      <c r="P37" s="22">
        <f t="shared" si="40"/>
      </c>
      <c r="Q37" s="22">
        <f t="shared" si="40"/>
      </c>
      <c r="R37" s="22">
        <f t="shared" si="40"/>
      </c>
      <c r="S37" s="22">
        <f t="shared" si="40"/>
      </c>
      <c r="T37" s="22">
        <f t="shared" si="40"/>
      </c>
      <c r="U37" s="22">
        <f t="shared" si="40"/>
      </c>
      <c r="V37" s="22">
        <f t="shared" si="40"/>
      </c>
      <c r="W37" s="22">
        <f t="shared" si="40"/>
      </c>
      <c r="X37" s="22">
        <f t="shared" si="40"/>
      </c>
      <c r="Y37" s="22">
        <f t="shared" si="40"/>
      </c>
      <c r="Z37" s="22">
        <f t="shared" si="40"/>
      </c>
      <c r="AA37" s="22">
        <f t="shared" si="40"/>
      </c>
      <c r="AB37" s="22">
        <f t="shared" si="40"/>
      </c>
      <c r="AC37" s="22">
        <f t="shared" si="40"/>
      </c>
      <c r="AD37" s="22">
        <f t="shared" si="40"/>
      </c>
      <c r="AE37" s="22">
        <f t="shared" si="40"/>
      </c>
      <c r="AF37" s="22">
        <f t="shared" si="40"/>
      </c>
      <c r="AG37" s="22">
        <f t="shared" si="40"/>
      </c>
      <c r="AH37" s="22">
        <f t="shared" si="40"/>
      </c>
      <c r="AI37" s="22">
        <f t="shared" si="40"/>
      </c>
      <c r="AJ37" s="22">
        <f t="shared" si="40"/>
      </c>
      <c r="AK37" s="22">
        <f t="shared" si="40"/>
      </c>
      <c r="AL37" s="22">
        <f t="shared" si="40"/>
      </c>
      <c r="AM37" s="22">
        <f t="shared" si="40"/>
      </c>
      <c r="AN37" s="22">
        <f t="shared" si="40"/>
      </c>
      <c r="AO37" s="22">
        <f t="shared" si="40"/>
      </c>
      <c r="AP37" s="22">
        <f t="shared" si="40"/>
      </c>
      <c r="AQ37" s="22">
        <f t="shared" si="40"/>
      </c>
      <c r="AR37" s="22">
        <f t="shared" si="40"/>
      </c>
      <c r="AS37" s="22">
        <f t="shared" si="40"/>
      </c>
      <c r="AT37" s="22">
        <f t="shared" si="40"/>
      </c>
      <c r="AU37" s="22">
        <f t="shared" si="40"/>
      </c>
      <c r="AV37" s="22">
        <f t="shared" si="40"/>
      </c>
      <c r="AW37" s="22">
        <f t="shared" si="40"/>
      </c>
      <c r="AX37" s="22">
        <f t="shared" si="40"/>
      </c>
      <c r="AY37" s="22">
        <f t="shared" si="40"/>
      </c>
      <c r="AZ37" s="22">
        <f t="shared" si="40"/>
      </c>
      <c r="BA37" s="22">
        <f t="shared" si="40"/>
      </c>
      <c r="BB37" s="22">
        <f t="shared" si="40"/>
      </c>
      <c r="BC37"/>
      <c r="BD37" s="2">
        <v>11</v>
      </c>
      <c r="BE37"/>
      <c r="BF37"/>
      <c r="BG37"/>
      <c r="BH37"/>
      <c r="BI37"/>
      <c r="BJ37"/>
      <c r="BK37"/>
      <c r="BL37"/>
      <c r="BM37"/>
      <c r="BN37"/>
      <c r="BO37"/>
      <c r="DL37" s="2">
        <v>31</v>
      </c>
      <c r="DM37" s="2">
        <f t="shared" si="9"/>
      </c>
      <c r="DN37" s="2">
        <f t="shared" si="10"/>
      </c>
    </row>
    <row r="38" spans="1:118" s="2" customFormat="1" ht="15" hidden="1">
      <c r="A38" s="50"/>
      <c r="B38" s="54"/>
      <c r="C38" s="27"/>
      <c r="D38" s="22" t="s">
        <v>25</v>
      </c>
      <c r="E38" s="22">
        <f>IF(E39=1,VAR(E42:E1041),"")</f>
        <v>0.00014312000000000122</v>
      </c>
      <c r="F38" s="22">
        <f aca="true" t="shared" si="41" ref="F38:BB38">IF(F39=1,VAR(F42:F1041),"")</f>
        <v>7.391142857142862E-05</v>
      </c>
      <c r="G38" s="22">
        <f t="shared" si="41"/>
        <v>0.00026274619047618925</v>
      </c>
      <c r="H38" s="22">
        <f t="shared" si="41"/>
        <v>0.00016756410714285807</v>
      </c>
      <c r="I38" s="22">
        <f t="shared" si="41"/>
        <v>0.0001680039999999966</v>
      </c>
      <c r="J38" s="22">
        <f t="shared" si="41"/>
      </c>
      <c r="K38" s="22">
        <f t="shared" si="41"/>
      </c>
      <c r="L38" s="22">
        <f t="shared" si="41"/>
      </c>
      <c r="M38" s="22">
        <f t="shared" si="41"/>
      </c>
      <c r="N38" s="22">
        <f t="shared" si="41"/>
      </c>
      <c r="O38" s="22">
        <f t="shared" si="41"/>
      </c>
      <c r="P38" s="22">
        <f t="shared" si="41"/>
      </c>
      <c r="Q38" s="22">
        <f t="shared" si="41"/>
      </c>
      <c r="R38" s="22">
        <f t="shared" si="41"/>
      </c>
      <c r="S38" s="22">
        <f t="shared" si="41"/>
      </c>
      <c r="T38" s="22">
        <f t="shared" si="41"/>
      </c>
      <c r="U38" s="22">
        <f t="shared" si="41"/>
      </c>
      <c r="V38" s="22">
        <f t="shared" si="41"/>
      </c>
      <c r="W38" s="22">
        <f t="shared" si="41"/>
      </c>
      <c r="X38" s="22">
        <f t="shared" si="41"/>
      </c>
      <c r="Y38" s="22">
        <f t="shared" si="41"/>
      </c>
      <c r="Z38" s="22">
        <f t="shared" si="41"/>
      </c>
      <c r="AA38" s="22">
        <f t="shared" si="41"/>
      </c>
      <c r="AB38" s="22">
        <f t="shared" si="41"/>
      </c>
      <c r="AC38" s="22">
        <f t="shared" si="41"/>
      </c>
      <c r="AD38" s="22">
        <f t="shared" si="41"/>
      </c>
      <c r="AE38" s="22">
        <f t="shared" si="41"/>
      </c>
      <c r="AF38" s="22">
        <f t="shared" si="41"/>
      </c>
      <c r="AG38" s="22">
        <f t="shared" si="41"/>
      </c>
      <c r="AH38" s="22">
        <f t="shared" si="41"/>
      </c>
      <c r="AI38" s="22">
        <f t="shared" si="41"/>
      </c>
      <c r="AJ38" s="22">
        <f t="shared" si="41"/>
      </c>
      <c r="AK38" s="22">
        <f t="shared" si="41"/>
      </c>
      <c r="AL38" s="22">
        <f t="shared" si="41"/>
      </c>
      <c r="AM38" s="22">
        <f t="shared" si="41"/>
      </c>
      <c r="AN38" s="22">
        <f t="shared" si="41"/>
      </c>
      <c r="AO38" s="22">
        <f t="shared" si="41"/>
      </c>
      <c r="AP38" s="22">
        <f t="shared" si="41"/>
      </c>
      <c r="AQ38" s="22">
        <f t="shared" si="41"/>
      </c>
      <c r="AR38" s="22">
        <f t="shared" si="41"/>
      </c>
      <c r="AS38" s="22">
        <f t="shared" si="41"/>
      </c>
      <c r="AT38" s="22">
        <f t="shared" si="41"/>
      </c>
      <c r="AU38" s="22">
        <f t="shared" si="41"/>
      </c>
      <c r="AV38" s="22">
        <f t="shared" si="41"/>
      </c>
      <c r="AW38" s="22">
        <f t="shared" si="41"/>
      </c>
      <c r="AX38" s="22">
        <f t="shared" si="41"/>
      </c>
      <c r="AY38" s="22">
        <f t="shared" si="41"/>
      </c>
      <c r="AZ38" s="22">
        <f t="shared" si="41"/>
      </c>
      <c r="BA38" s="22">
        <f t="shared" si="41"/>
      </c>
      <c r="BB38" s="22">
        <f t="shared" si="41"/>
      </c>
      <c r="BC38"/>
      <c r="BD38" s="2">
        <v>12</v>
      </c>
      <c r="BE38"/>
      <c r="BF38"/>
      <c r="BG38"/>
      <c r="BH38"/>
      <c r="BI38"/>
      <c r="BJ38"/>
      <c r="BK38"/>
      <c r="BL38"/>
      <c r="BM38"/>
      <c r="BN38"/>
      <c r="BO38"/>
      <c r="DL38" s="2">
        <v>32</v>
      </c>
      <c r="DM38" s="2">
        <f t="shared" si="9"/>
      </c>
      <c r="DN38" s="2">
        <f t="shared" si="10"/>
      </c>
    </row>
    <row r="39" spans="1:118" s="2" customFormat="1" ht="15.75" hidden="1">
      <c r="A39" s="50"/>
      <c r="B39" s="54"/>
      <c r="C39" s="27"/>
      <c r="D39" s="11" t="s">
        <v>42</v>
      </c>
      <c r="E39" s="11">
        <f>IF(COUNT(E42:E1041)&gt;0.5,1,"-")</f>
        <v>1</v>
      </c>
      <c r="F39" s="11">
        <f>IF(COUNT(F42:F1041)&gt;0.5,1,"-")</f>
        <v>1</v>
      </c>
      <c r="G39" s="11">
        <f aca="true" t="shared" si="42" ref="G39:BB39">IF(COUNT(G42:G1041)&gt;0.5,1,"-")</f>
        <v>1</v>
      </c>
      <c r="H39" s="11">
        <f t="shared" si="42"/>
        <v>1</v>
      </c>
      <c r="I39" s="11">
        <f t="shared" si="42"/>
        <v>1</v>
      </c>
      <c r="J39" s="11" t="str">
        <f t="shared" si="42"/>
        <v>-</v>
      </c>
      <c r="K39" s="11" t="str">
        <f t="shared" si="42"/>
        <v>-</v>
      </c>
      <c r="L39" s="11" t="str">
        <f t="shared" si="42"/>
        <v>-</v>
      </c>
      <c r="M39" s="11" t="str">
        <f t="shared" si="42"/>
        <v>-</v>
      </c>
      <c r="N39" s="11" t="str">
        <f t="shared" si="42"/>
        <v>-</v>
      </c>
      <c r="O39" s="11" t="str">
        <f t="shared" si="42"/>
        <v>-</v>
      </c>
      <c r="P39" s="11" t="str">
        <f t="shared" si="42"/>
        <v>-</v>
      </c>
      <c r="Q39" s="11" t="str">
        <f t="shared" si="42"/>
        <v>-</v>
      </c>
      <c r="R39" s="11" t="str">
        <f t="shared" si="42"/>
        <v>-</v>
      </c>
      <c r="S39" s="11" t="str">
        <f t="shared" si="42"/>
        <v>-</v>
      </c>
      <c r="T39" s="11" t="str">
        <f t="shared" si="42"/>
        <v>-</v>
      </c>
      <c r="U39" s="11" t="str">
        <f t="shared" si="42"/>
        <v>-</v>
      </c>
      <c r="V39" s="11" t="str">
        <f t="shared" si="42"/>
        <v>-</v>
      </c>
      <c r="W39" s="11" t="str">
        <f t="shared" si="42"/>
        <v>-</v>
      </c>
      <c r="X39" s="11" t="str">
        <f t="shared" si="42"/>
        <v>-</v>
      </c>
      <c r="Y39" s="11" t="str">
        <f t="shared" si="42"/>
        <v>-</v>
      </c>
      <c r="Z39" s="11" t="str">
        <f t="shared" si="42"/>
        <v>-</v>
      </c>
      <c r="AA39" s="11" t="str">
        <f t="shared" si="42"/>
        <v>-</v>
      </c>
      <c r="AB39" s="11" t="str">
        <f t="shared" si="42"/>
        <v>-</v>
      </c>
      <c r="AC39" s="11" t="str">
        <f t="shared" si="42"/>
        <v>-</v>
      </c>
      <c r="AD39" s="11" t="str">
        <f t="shared" si="42"/>
        <v>-</v>
      </c>
      <c r="AE39" s="11" t="str">
        <f t="shared" si="42"/>
        <v>-</v>
      </c>
      <c r="AF39" s="11" t="str">
        <f t="shared" si="42"/>
        <v>-</v>
      </c>
      <c r="AG39" s="11" t="str">
        <f t="shared" si="42"/>
        <v>-</v>
      </c>
      <c r="AH39" s="11" t="str">
        <f t="shared" si="42"/>
        <v>-</v>
      </c>
      <c r="AI39" s="11" t="str">
        <f t="shared" si="42"/>
        <v>-</v>
      </c>
      <c r="AJ39" s="11" t="str">
        <f t="shared" si="42"/>
        <v>-</v>
      </c>
      <c r="AK39" s="11" t="str">
        <f t="shared" si="42"/>
        <v>-</v>
      </c>
      <c r="AL39" s="11" t="str">
        <f t="shared" si="42"/>
        <v>-</v>
      </c>
      <c r="AM39" s="11" t="str">
        <f t="shared" si="42"/>
        <v>-</v>
      </c>
      <c r="AN39" s="11" t="str">
        <f t="shared" si="42"/>
        <v>-</v>
      </c>
      <c r="AO39" s="11" t="str">
        <f t="shared" si="42"/>
        <v>-</v>
      </c>
      <c r="AP39" s="11" t="str">
        <f t="shared" si="42"/>
        <v>-</v>
      </c>
      <c r="AQ39" s="11" t="str">
        <f t="shared" si="42"/>
        <v>-</v>
      </c>
      <c r="AR39" s="11" t="str">
        <f t="shared" si="42"/>
        <v>-</v>
      </c>
      <c r="AS39" s="11" t="str">
        <f t="shared" si="42"/>
        <v>-</v>
      </c>
      <c r="AT39" s="11" t="str">
        <f t="shared" si="42"/>
        <v>-</v>
      </c>
      <c r="AU39" s="11" t="str">
        <f t="shared" si="42"/>
        <v>-</v>
      </c>
      <c r="AV39" s="11" t="str">
        <f t="shared" si="42"/>
        <v>-</v>
      </c>
      <c r="AW39" s="11" t="str">
        <f t="shared" si="42"/>
        <v>-</v>
      </c>
      <c r="AX39" s="11" t="str">
        <f t="shared" si="42"/>
        <v>-</v>
      </c>
      <c r="AY39" s="11" t="str">
        <f t="shared" si="42"/>
        <v>-</v>
      </c>
      <c r="AZ39" s="11" t="str">
        <f t="shared" si="42"/>
        <v>-</v>
      </c>
      <c r="BA39" s="11" t="str">
        <f t="shared" si="42"/>
        <v>-</v>
      </c>
      <c r="BB39" s="11" t="str">
        <f t="shared" si="42"/>
        <v>-</v>
      </c>
      <c r="BC39"/>
      <c r="BD39" s="2">
        <v>13</v>
      </c>
      <c r="BE39"/>
      <c r="BF39"/>
      <c r="BG39"/>
      <c r="BH39"/>
      <c r="BI39"/>
      <c r="BJ39"/>
      <c r="BK39"/>
      <c r="BL39"/>
      <c r="BM39"/>
      <c r="BN39"/>
      <c r="BO39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DL39" s="2">
        <v>33</v>
      </c>
      <c r="DM39" s="2">
        <f t="shared" si="9"/>
      </c>
      <c r="DN39" s="2">
        <f t="shared" si="10"/>
      </c>
    </row>
    <row r="40" spans="1:118" s="2" customFormat="1" ht="15" hidden="1">
      <c r="A40" s="50"/>
      <c r="B40" s="54"/>
      <c r="C40" s="27"/>
      <c r="D40" s="11"/>
      <c r="E40" s="11"/>
      <c r="F40" s="11"/>
      <c r="G40" s="11"/>
      <c r="H40" s="11"/>
      <c r="I40" s="11"/>
      <c r="J40" s="11"/>
      <c r="K40" s="11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/>
      <c r="BD40" s="2">
        <v>14</v>
      </c>
      <c r="BE40"/>
      <c r="BF40"/>
      <c r="BG40"/>
      <c r="BH40"/>
      <c r="BI40"/>
      <c r="BJ40"/>
      <c r="BK40"/>
      <c r="BL40"/>
      <c r="BM40"/>
      <c r="BN40"/>
      <c r="BO40"/>
      <c r="DL40" s="2">
        <v>34</v>
      </c>
      <c r="DM40" s="2">
        <f t="shared" si="9"/>
      </c>
      <c r="DN40" s="2">
        <f t="shared" si="10"/>
      </c>
    </row>
    <row r="41" spans="1:118" s="3" customFormat="1" ht="16.5" thickBot="1">
      <c r="A41" s="45" t="s">
        <v>11</v>
      </c>
      <c r="B41" s="59"/>
      <c r="C41" s="27"/>
      <c r="D41" s="14" t="s">
        <v>26</v>
      </c>
      <c r="E41" s="20" t="s">
        <v>0</v>
      </c>
      <c r="F41" s="20" t="s">
        <v>1</v>
      </c>
      <c r="G41" s="20" t="s">
        <v>2</v>
      </c>
      <c r="H41" s="20" t="s">
        <v>3</v>
      </c>
      <c r="I41" s="21" t="s">
        <v>4</v>
      </c>
      <c r="J41" s="20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/>
      <c r="BD41" s="2">
        <v>15</v>
      </c>
      <c r="BE41"/>
      <c r="BF41"/>
      <c r="BG41"/>
      <c r="BH41"/>
      <c r="BI41"/>
      <c r="BJ41"/>
      <c r="BK41"/>
      <c r="BL41"/>
      <c r="BM41"/>
      <c r="BN41"/>
      <c r="BO41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DL41" s="2">
        <v>35</v>
      </c>
      <c r="DM41" s="2">
        <f t="shared" si="9"/>
      </c>
      <c r="DN41" s="2">
        <f t="shared" si="10"/>
      </c>
    </row>
    <row r="42" spans="1:118" s="2" customFormat="1" ht="15.75" thickTop="1">
      <c r="A42" s="60" t="str">
        <f>IF(E$28&lt;21,IF(ISNUMBER(DM7),CONCATENATE(INDEX(E$41:BB$41,1,DM7),"-",INDEX(E$41:BB$41,1,DN7)),""),"")</f>
        <v>Tillamook-Newport</v>
      </c>
      <c r="B42" s="61" t="str">
        <f>IF(E$28&lt;21,IF(ISNUMBER(DM7),INDEX(DQ$7:EJ$26,DN7,DM7),""),"")</f>
        <v>not sig</v>
      </c>
      <c r="C42" s="27"/>
      <c r="D42" s="15" t="s">
        <v>34</v>
      </c>
      <c r="E42" s="65">
        <v>0.0571</v>
      </c>
      <c r="F42" s="66">
        <v>0.0873</v>
      </c>
      <c r="G42" s="66">
        <v>0.0974</v>
      </c>
      <c r="H42" s="66">
        <v>0.1033</v>
      </c>
      <c r="I42" s="39">
        <v>0.0703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40"/>
      <c r="BC42"/>
      <c r="BD42" s="2">
        <v>16</v>
      </c>
      <c r="BE42"/>
      <c r="BF42"/>
      <c r="BG42"/>
      <c r="BH42"/>
      <c r="BI42"/>
      <c r="BJ42"/>
      <c r="BK42"/>
      <c r="BL42"/>
      <c r="BM42"/>
      <c r="BN42"/>
      <c r="BO42"/>
      <c r="DL42" s="2">
        <v>36</v>
      </c>
      <c r="DM42" s="2">
        <f t="shared" si="9"/>
      </c>
      <c r="DN42" s="2">
        <f t="shared" si="10"/>
      </c>
    </row>
    <row r="43" spans="1:118" s="2" customFormat="1" ht="15">
      <c r="A43" s="51" t="str">
        <f aca="true" t="shared" si="43" ref="A43:A106">IF(E$28&lt;21,IF(ISNUMBER(DM8),CONCATENATE(INDEX(E$41:BB$41,1,DM8),"-",INDEX(E$41:BB$41,1,DN8)),""),"")</f>
        <v>Tillamook-Petersburg</v>
      </c>
      <c r="B43" s="62" t="str">
        <f aca="true" t="shared" si="44" ref="B43:B106">IF(E$28&lt;21,IF(ISNUMBER(DM8),INDEX(DQ$7:EJ$26,DN8,DM8),""),"")</f>
        <v>not sig</v>
      </c>
      <c r="C43" s="27"/>
      <c r="D43" s="41"/>
      <c r="E43" s="67">
        <v>0.0813</v>
      </c>
      <c r="F43" s="42">
        <v>0.0662</v>
      </c>
      <c r="G43" s="42">
        <v>0.1352</v>
      </c>
      <c r="H43" s="42">
        <v>0.0915</v>
      </c>
      <c r="I43" s="43">
        <v>0.1026</v>
      </c>
      <c r="J43" s="42"/>
      <c r="K43" s="4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/>
      <c r="BD43" s="4">
        <v>17</v>
      </c>
      <c r="BE43"/>
      <c r="BF43"/>
      <c r="BG43"/>
      <c r="BH43"/>
      <c r="BI43"/>
      <c r="BJ43"/>
      <c r="BK43"/>
      <c r="BL43"/>
      <c r="BM43"/>
      <c r="BN43"/>
      <c r="BO43"/>
      <c r="DL43" s="2">
        <v>37</v>
      </c>
      <c r="DM43" s="2">
        <f t="shared" si="9"/>
      </c>
      <c r="DN43" s="2">
        <f t="shared" si="10"/>
      </c>
    </row>
    <row r="44" spans="1:118" s="2" customFormat="1" ht="15">
      <c r="A44" s="51" t="str">
        <f t="shared" si="43"/>
        <v>Tillamook-Magadan</v>
      </c>
      <c r="B44" s="62" t="str">
        <f t="shared" si="44"/>
        <v>not sig</v>
      </c>
      <c r="C44" s="27"/>
      <c r="D44" s="45"/>
      <c r="E44" s="46">
        <v>0.0831</v>
      </c>
      <c r="F44" s="43">
        <v>0.0672</v>
      </c>
      <c r="G44" s="43">
        <v>0.0817</v>
      </c>
      <c r="H44" s="43">
        <v>0.0781</v>
      </c>
      <c r="I44" s="43">
        <v>0.0956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/>
      <c r="BC44"/>
      <c r="BD44" s="2">
        <v>18</v>
      </c>
      <c r="BE44"/>
      <c r="BF44"/>
      <c r="BG44"/>
      <c r="BH44"/>
      <c r="BI44"/>
      <c r="BJ44"/>
      <c r="BK44"/>
      <c r="BL44"/>
      <c r="BM44"/>
      <c r="BN44"/>
      <c r="BO44"/>
      <c r="DL44" s="2">
        <v>38</v>
      </c>
      <c r="DM44" s="2">
        <f t="shared" si="9"/>
      </c>
      <c r="DN44" s="2">
        <f t="shared" si="10"/>
      </c>
    </row>
    <row r="45" spans="1:118" s="2" customFormat="1" ht="15">
      <c r="A45" s="51" t="str">
        <f t="shared" si="43"/>
        <v>Tillamook-Tvarminne</v>
      </c>
      <c r="B45" s="62" t="str">
        <f t="shared" si="44"/>
        <v>not sig</v>
      </c>
      <c r="C45" s="27"/>
      <c r="D45" s="27"/>
      <c r="E45" s="46">
        <v>0.0976</v>
      </c>
      <c r="F45" s="43">
        <v>0.0819</v>
      </c>
      <c r="G45" s="43">
        <v>0.1016</v>
      </c>
      <c r="H45" s="43">
        <v>0.0685</v>
      </c>
      <c r="I45" s="43">
        <v>0.0973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/>
      <c r="BD45" s="2">
        <v>19</v>
      </c>
      <c r="BE45"/>
      <c r="BF45"/>
      <c r="BG45"/>
      <c r="BH45"/>
      <c r="BI45"/>
      <c r="BJ45"/>
      <c r="BK45"/>
      <c r="BL45"/>
      <c r="BM45"/>
      <c r="BN45"/>
      <c r="BO45"/>
      <c r="DL45" s="2">
        <v>39</v>
      </c>
      <c r="DM45" s="2">
        <f t="shared" si="9"/>
      </c>
      <c r="DN45" s="2">
        <f t="shared" si="10"/>
      </c>
    </row>
    <row r="46" spans="1:118" s="2" customFormat="1" ht="15">
      <c r="A46" s="51" t="str">
        <f t="shared" si="43"/>
        <v>Newport-Petersburg</v>
      </c>
      <c r="B46" s="62" t="str">
        <f t="shared" si="44"/>
        <v>sig</v>
      </c>
      <c r="C46" s="27"/>
      <c r="D46" s="27"/>
      <c r="E46" s="46">
        <v>0.0817</v>
      </c>
      <c r="F46" s="43">
        <v>0.0749</v>
      </c>
      <c r="G46" s="43">
        <v>0.0968</v>
      </c>
      <c r="H46" s="43">
        <v>0.0677</v>
      </c>
      <c r="I46" s="43">
        <v>0.1039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/>
      <c r="BD46" s="2">
        <v>20</v>
      </c>
      <c r="DL46" s="2">
        <v>40</v>
      </c>
      <c r="DM46" s="2">
        <f t="shared" si="9"/>
      </c>
      <c r="DN46" s="2">
        <f t="shared" si="10"/>
      </c>
    </row>
    <row r="47" spans="1:118" s="2" customFormat="1" ht="15">
      <c r="A47" s="51" t="str">
        <f t="shared" si="43"/>
        <v>Newport-Magadan</v>
      </c>
      <c r="B47" s="62" t="str">
        <f t="shared" si="44"/>
        <v>not sig</v>
      </c>
      <c r="C47" s="27"/>
      <c r="D47" s="27"/>
      <c r="E47" s="46">
        <v>0.0859</v>
      </c>
      <c r="F47" s="43">
        <v>0.0649</v>
      </c>
      <c r="G47" s="43">
        <v>0.1064</v>
      </c>
      <c r="H47" s="43">
        <v>0.0697</v>
      </c>
      <c r="I47" s="43">
        <v>0.1045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/>
      <c r="DL47" s="2">
        <v>41</v>
      </c>
      <c r="DM47" s="2">
        <f t="shared" si="9"/>
      </c>
      <c r="DN47" s="2">
        <f t="shared" si="10"/>
      </c>
    </row>
    <row r="48" spans="1:118" s="2" customFormat="1" ht="15">
      <c r="A48" s="51" t="str">
        <f t="shared" si="43"/>
        <v>Newport-Tvarminne</v>
      </c>
      <c r="B48" s="62" t="str">
        <f t="shared" si="44"/>
        <v>not sig</v>
      </c>
      <c r="C48" s="27"/>
      <c r="D48" s="27"/>
      <c r="E48" s="46">
        <v>0.0735</v>
      </c>
      <c r="F48" s="43">
        <v>0.0835</v>
      </c>
      <c r="G48" s="43">
        <v>0.105</v>
      </c>
      <c r="H48" s="43">
        <v>0.0764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/>
      <c r="DL48" s="2">
        <v>42</v>
      </c>
      <c r="DM48" s="2">
        <f t="shared" si="9"/>
      </c>
      <c r="DN48" s="2">
        <f t="shared" si="10"/>
      </c>
    </row>
    <row r="49" spans="1:118" s="2" customFormat="1" ht="15">
      <c r="A49" s="51" t="str">
        <f t="shared" si="43"/>
        <v>Petersburg-Magadan</v>
      </c>
      <c r="B49" s="62" t="str">
        <f t="shared" si="44"/>
        <v>sig</v>
      </c>
      <c r="C49" s="27"/>
      <c r="D49" s="27"/>
      <c r="E49" s="46">
        <v>0.0659</v>
      </c>
      <c r="F49" s="43">
        <v>0.0725</v>
      </c>
      <c r="G49" s="43"/>
      <c r="H49" s="43">
        <v>0.0689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/>
      <c r="DL49" s="2">
        <v>43</v>
      </c>
      <c r="DM49" s="2">
        <f t="shared" si="9"/>
      </c>
      <c r="DN49" s="2">
        <f t="shared" si="10"/>
      </c>
    </row>
    <row r="50" spans="1:118" s="2" customFormat="1" ht="15">
      <c r="A50" s="51" t="str">
        <f t="shared" si="43"/>
        <v>Petersburg-Tvarminne</v>
      </c>
      <c r="B50" s="62" t="str">
        <f t="shared" si="44"/>
        <v>not sig</v>
      </c>
      <c r="C50" s="27"/>
      <c r="D50" s="27"/>
      <c r="E50" s="46">
        <v>0.0923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/>
      <c r="DL50" s="2">
        <v>44</v>
      </c>
      <c r="DM50" s="2">
        <f t="shared" si="9"/>
      </c>
      <c r="DN50" s="2">
        <f t="shared" si="10"/>
      </c>
    </row>
    <row r="51" spans="1:118" s="2" customFormat="1" ht="15">
      <c r="A51" s="51" t="str">
        <f t="shared" si="43"/>
        <v>Magadan-Tvarminne</v>
      </c>
      <c r="B51" s="62" t="str">
        <f t="shared" si="44"/>
        <v>not sig</v>
      </c>
      <c r="C51" s="27"/>
      <c r="D51" s="27"/>
      <c r="E51" s="46">
        <v>0.0836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/>
      <c r="BC51"/>
      <c r="DL51" s="2">
        <v>45</v>
      </c>
      <c r="DM51" s="2">
        <f t="shared" si="9"/>
      </c>
      <c r="DN51" s="2">
        <f t="shared" si="10"/>
      </c>
    </row>
    <row r="52" spans="1:118" s="2" customFormat="1" ht="15">
      <c r="A52" s="51">
        <f t="shared" si="43"/>
      </c>
      <c r="B52" s="62">
        <f t="shared" si="44"/>
      </c>
      <c r="C52" s="27"/>
      <c r="D52" s="27"/>
      <c r="E52" s="68"/>
      <c r="F52" s="69"/>
      <c r="G52" s="69"/>
      <c r="H52" s="69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/>
      <c r="DL52" s="2">
        <v>46</v>
      </c>
      <c r="DM52" s="2">
        <f t="shared" si="9"/>
      </c>
      <c r="DN52" s="2">
        <f t="shared" si="10"/>
      </c>
    </row>
    <row r="53" spans="1:118" s="2" customFormat="1" ht="15.75" thickTop="1">
      <c r="A53" s="51">
        <f t="shared" si="43"/>
      </c>
      <c r="B53" s="62">
        <f t="shared" si="44"/>
      </c>
      <c r="C53" s="27"/>
      <c r="D53" s="27"/>
      <c r="E53" s="68"/>
      <c r="F53" s="69"/>
      <c r="G53" s="69"/>
      <c r="H53" s="69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/>
      <c r="DL53" s="2">
        <v>47</v>
      </c>
      <c r="DM53" s="2">
        <f t="shared" si="9"/>
      </c>
      <c r="DN53" s="2">
        <f t="shared" si="10"/>
      </c>
    </row>
    <row r="54" spans="1:118" s="2" customFormat="1" ht="15">
      <c r="A54" s="51">
        <f t="shared" si="43"/>
      </c>
      <c r="B54" s="62">
        <f t="shared" si="44"/>
      </c>
      <c r="C54" s="27"/>
      <c r="D54" s="27"/>
      <c r="E54" s="46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4"/>
      <c r="BC54"/>
      <c r="DL54" s="2">
        <v>48</v>
      </c>
      <c r="DM54" s="2">
        <f t="shared" si="9"/>
      </c>
      <c r="DN54" s="2">
        <f t="shared" si="10"/>
      </c>
    </row>
    <row r="55" spans="1:118" s="2" customFormat="1" ht="12.75" customHeight="1">
      <c r="A55" s="51">
        <f t="shared" si="43"/>
      </c>
      <c r="B55" s="62">
        <f t="shared" si="44"/>
      </c>
      <c r="C55" s="27"/>
      <c r="D55" s="27"/>
      <c r="E55" s="46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/>
      <c r="BF55" s="2" t="s">
        <v>16</v>
      </c>
      <c r="DL55" s="2">
        <v>49</v>
      </c>
      <c r="DM55" s="2">
        <f t="shared" si="9"/>
      </c>
      <c r="DN55" s="2">
        <f t="shared" si="10"/>
      </c>
    </row>
    <row r="56" spans="1:118" s="2" customFormat="1" ht="12.75" customHeight="1">
      <c r="A56" s="51">
        <f t="shared" si="43"/>
      </c>
      <c r="B56" s="62">
        <f t="shared" si="44"/>
      </c>
      <c r="C56" s="27"/>
      <c r="D56" s="27"/>
      <c r="E56" s="46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4"/>
      <c r="BC56"/>
      <c r="BF56" s="25">
        <v>3</v>
      </c>
      <c r="BG56" s="25">
        <v>4</v>
      </c>
      <c r="BH56" s="2">
        <v>5</v>
      </c>
      <c r="BI56" s="2">
        <v>6</v>
      </c>
      <c r="BJ56" s="2">
        <v>7</v>
      </c>
      <c r="BK56" s="2">
        <v>8</v>
      </c>
      <c r="BL56" s="2">
        <v>9</v>
      </c>
      <c r="BM56" s="2">
        <v>10</v>
      </c>
      <c r="BN56" s="2">
        <v>11</v>
      </c>
      <c r="BO56" s="2">
        <v>12</v>
      </c>
      <c r="BP56" s="2">
        <v>13</v>
      </c>
      <c r="BQ56" s="2">
        <v>14</v>
      </c>
      <c r="BR56" s="2">
        <v>15</v>
      </c>
      <c r="BS56" s="2">
        <v>16</v>
      </c>
      <c r="BT56" s="4">
        <v>17</v>
      </c>
      <c r="BU56" s="2">
        <v>18</v>
      </c>
      <c r="BV56" s="2">
        <v>19</v>
      </c>
      <c r="BW56" s="2">
        <v>20</v>
      </c>
      <c r="BY56" s="2" t="s">
        <v>7</v>
      </c>
      <c r="BZ56" s="2" t="s">
        <v>8</v>
      </c>
      <c r="CB56" s="25">
        <v>3</v>
      </c>
      <c r="CC56" s="25">
        <v>4</v>
      </c>
      <c r="CD56" s="2">
        <v>5</v>
      </c>
      <c r="CE56" s="2">
        <v>6</v>
      </c>
      <c r="CF56" s="2">
        <v>7</v>
      </c>
      <c r="CG56" s="2">
        <v>8</v>
      </c>
      <c r="CH56" s="2">
        <v>9</v>
      </c>
      <c r="CI56" s="2">
        <v>10</v>
      </c>
      <c r="CJ56" s="2">
        <v>11</v>
      </c>
      <c r="CK56" s="2">
        <v>12</v>
      </c>
      <c r="CL56" s="2">
        <v>13</v>
      </c>
      <c r="CM56" s="2">
        <v>14</v>
      </c>
      <c r="CN56" s="2">
        <v>15</v>
      </c>
      <c r="CP56" s="2">
        <v>16</v>
      </c>
      <c r="CQ56" s="4">
        <v>17</v>
      </c>
      <c r="CR56" s="2">
        <v>18</v>
      </c>
      <c r="CS56" s="2">
        <v>19</v>
      </c>
      <c r="CT56" s="2">
        <v>20</v>
      </c>
      <c r="DL56" s="2">
        <v>50</v>
      </c>
      <c r="DM56" s="2">
        <f t="shared" si="9"/>
      </c>
      <c r="DN56" s="2">
        <f t="shared" si="10"/>
      </c>
    </row>
    <row r="57" spans="1:118" s="2" customFormat="1" ht="12.75" customHeight="1">
      <c r="A57" s="51">
        <f t="shared" si="43"/>
      </c>
      <c r="B57" s="62">
        <f t="shared" si="44"/>
      </c>
      <c r="C57" s="27"/>
      <c r="D57" s="27"/>
      <c r="E57" s="46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4"/>
      <c r="BC57"/>
      <c r="BD57" s="2" t="s">
        <v>17</v>
      </c>
      <c r="BE57" s="25">
        <v>3</v>
      </c>
      <c r="BF57" s="25">
        <f aca="true" t="shared" si="45" ref="BF57:BU57">BF$59+(BF$61-BF$59)*(1/$BE57-1/$BE$59)/(1/$BE$61-1/$BE$59)</f>
        <v>5.621666666666667</v>
      </c>
      <c r="BG57" s="25">
        <f t="shared" si="45"/>
        <v>6.470999999999999</v>
      </c>
      <c r="BH57" s="25">
        <f t="shared" si="45"/>
        <v>7.1033333333333335</v>
      </c>
      <c r="BI57" s="25">
        <f t="shared" si="45"/>
        <v>7.605666666666667</v>
      </c>
      <c r="BJ57" s="25">
        <f t="shared" si="45"/>
        <v>8.019333333333332</v>
      </c>
      <c r="BK57" s="25">
        <f t="shared" si="45"/>
        <v>8.371666666666664</v>
      </c>
      <c r="BL57" s="25">
        <f t="shared" si="45"/>
        <v>8.677999999999997</v>
      </c>
      <c r="BM57" s="25">
        <f t="shared" si="45"/>
        <v>8.947999999999999</v>
      </c>
      <c r="BN57" s="25">
        <f t="shared" si="45"/>
        <v>9.188666666666666</v>
      </c>
      <c r="BO57" s="25">
        <f t="shared" si="45"/>
        <v>9.407666666666664</v>
      </c>
      <c r="BP57" s="25">
        <f t="shared" si="45"/>
        <v>9.603333333333333</v>
      </c>
      <c r="BQ57" s="25">
        <f t="shared" si="45"/>
        <v>9.784666666666665</v>
      </c>
      <c r="BR57" s="25">
        <f t="shared" si="45"/>
        <v>9.95233333333333</v>
      </c>
      <c r="BS57" s="25">
        <f t="shared" si="45"/>
        <v>10.105333333333332</v>
      </c>
      <c r="BT57" s="25">
        <f t="shared" si="45"/>
        <v>10.249</v>
      </c>
      <c r="BU57" s="25">
        <f t="shared" si="45"/>
        <v>10.386666666666663</v>
      </c>
      <c r="BV57" s="25">
        <f aca="true" t="shared" si="46" ref="BG57:BW58">BV$59+(BV$61-BV$59)*(1/$BE57-1/$BE$59)/(1/$BE$61-1/$BE$59)</f>
        <v>10.513666666666664</v>
      </c>
      <c r="BW57" s="25">
        <f t="shared" si="46"/>
        <v>10.629999999999999</v>
      </c>
      <c r="BX57"/>
      <c r="BY57" s="25">
        <v>3</v>
      </c>
      <c r="BZ57" s="2">
        <f>SUM(CB57:CT57)</f>
        <v>7.1033333333333335</v>
      </c>
      <c r="CB57" s="2">
        <f>IF(BF$56=$BE$2,BF57,"")</f>
      </c>
      <c r="CC57" s="2">
        <f aca="true" t="shared" si="47" ref="CC57:CC120">IF(BG$56=$BE$2,BG57,"")</f>
      </c>
      <c r="CD57" s="2">
        <f aca="true" t="shared" si="48" ref="CD57:CD120">IF(BH$56=$BE$2,BH57,"")</f>
        <v>7.1033333333333335</v>
      </c>
      <c r="CE57" s="2">
        <f aca="true" t="shared" si="49" ref="CE57:CE120">IF(BI$56=$BE$2,BI57,"")</f>
      </c>
      <c r="CF57" s="2">
        <f aca="true" t="shared" si="50" ref="CF57:CF120">IF(BJ$56=$BE$2,BJ57,"")</f>
      </c>
      <c r="CG57" s="2">
        <f aca="true" t="shared" si="51" ref="CG57:CG120">IF(BK$56=$BE$2,BK57,"")</f>
      </c>
      <c r="CH57" s="2">
        <f aca="true" t="shared" si="52" ref="CH57:CH120">IF(BL$56=$BE$2,BL57,"")</f>
      </c>
      <c r="CI57" s="2">
        <f aca="true" t="shared" si="53" ref="CI57:CI120">IF(BM$56=$BE$2,BM57,"")</f>
      </c>
      <c r="CJ57" s="2">
        <f aca="true" t="shared" si="54" ref="CJ57:CJ120">IF(BN$56=$BE$2,BN57,"")</f>
      </c>
      <c r="CK57" s="2">
        <f aca="true" t="shared" si="55" ref="CK57:CK120">IF(BO$56=$BE$2,BO57,"")</f>
      </c>
      <c r="CL57" s="2">
        <f aca="true" t="shared" si="56" ref="CL57:CL120">IF(BP$56=$BE$2,BP57,"")</f>
      </c>
      <c r="CM57" s="2">
        <f aca="true" t="shared" si="57" ref="CM57:CM120">IF(BQ$56=$BE$2,BQ57,"")</f>
      </c>
      <c r="CN57" s="2">
        <f aca="true" t="shared" si="58" ref="CN57:CN120">IF(BR$56=$BE$2,BR57,"")</f>
      </c>
      <c r="CP57" s="2">
        <f aca="true" t="shared" si="59" ref="CP57:CP120">IF(BS$56=$BE$2,BS57,"")</f>
      </c>
      <c r="CQ57" s="2">
        <f aca="true" t="shared" si="60" ref="CQ57:CQ120">IF(BT$56=$BE$2,BT57,"")</f>
      </c>
      <c r="CR57" s="2">
        <f aca="true" t="shared" si="61" ref="CR57:CR120">IF(BU$56=$BE$2,BU57,"")</f>
      </c>
      <c r="CS57" s="2">
        <f aca="true" t="shared" si="62" ref="CS57:CS120">IF(BV$56=$BE$2,BV57,"")</f>
      </c>
      <c r="CT57" s="2">
        <f aca="true" t="shared" si="63" ref="CT57:CT120">IF(BW$56=$BE$2,BW57,"")</f>
      </c>
      <c r="CU57" s="2">
        <f aca="true" t="shared" si="64" ref="CU57:CU120">IF(BX$56=$BE$2,BX57,"")</f>
      </c>
      <c r="CV57" s="2">
        <f aca="true" t="shared" si="65" ref="CV57:CV120">IF(BY$56=$BE$2,BY57,"")</f>
      </c>
      <c r="DL57" s="2">
        <v>51</v>
      </c>
      <c r="DM57" s="2">
        <f t="shared" si="9"/>
      </c>
      <c r="DN57" s="2">
        <f t="shared" si="10"/>
      </c>
    </row>
    <row r="58" spans="1:118" s="2" customFormat="1" ht="12.75" customHeight="1">
      <c r="A58" s="51">
        <f t="shared" si="43"/>
      </c>
      <c r="B58" s="62">
        <f t="shared" si="44"/>
      </c>
      <c r="C58" s="27"/>
      <c r="D58" s="27"/>
      <c r="E58" s="46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4"/>
      <c r="BC58"/>
      <c r="BE58" s="25">
        <v>4</v>
      </c>
      <c r="BF58" s="25">
        <f>BF$59+(BF$61-BF$59)*(1/$BE58-1/$BE$59)/(1/$BE$61-1/$BE$59)</f>
        <v>4.984375</v>
      </c>
      <c r="BG58" s="25">
        <f t="shared" si="46"/>
        <v>5.687875</v>
      </c>
      <c r="BH58" s="25">
        <f t="shared" si="46"/>
        <v>6.209375</v>
      </c>
      <c r="BI58" s="25">
        <f t="shared" si="46"/>
        <v>6.622750000000001</v>
      </c>
      <c r="BJ58" s="25">
        <f t="shared" si="46"/>
        <v>6.9635</v>
      </c>
      <c r="BK58" s="25">
        <f t="shared" si="46"/>
        <v>7.253124999999999</v>
      </c>
      <c r="BL58" s="25">
        <f t="shared" si="46"/>
        <v>7.505499999999999</v>
      </c>
      <c r="BM58" s="25">
        <f t="shared" si="46"/>
        <v>7.727374999999999</v>
      </c>
      <c r="BN58" s="25">
        <f t="shared" si="46"/>
        <v>7.92575</v>
      </c>
      <c r="BO58" s="25">
        <f t="shared" si="46"/>
        <v>8.105374999999999</v>
      </c>
      <c r="BP58" s="25">
        <f t="shared" si="46"/>
        <v>8.2675</v>
      </c>
      <c r="BQ58" s="25">
        <f t="shared" si="46"/>
        <v>8.416749999999999</v>
      </c>
      <c r="BR58" s="25">
        <f t="shared" si="46"/>
        <v>8.55525</v>
      </c>
      <c r="BS58" s="25">
        <f t="shared" si="46"/>
        <v>8.682</v>
      </c>
      <c r="BT58" s="25">
        <f t="shared" si="46"/>
        <v>8.800875</v>
      </c>
      <c r="BU58" s="25">
        <f t="shared" si="46"/>
        <v>8.913749999999999</v>
      </c>
      <c r="BV58" s="25">
        <f t="shared" si="46"/>
        <v>9.018875</v>
      </c>
      <c r="BW58" s="25">
        <f t="shared" si="46"/>
        <v>9.11625</v>
      </c>
      <c r="BX58"/>
      <c r="BY58" s="25">
        <v>4</v>
      </c>
      <c r="BZ58" s="2">
        <f aca="true" t="shared" si="66" ref="BZ58:BZ121">SUM(CB58:CT58)</f>
        <v>6.209375</v>
      </c>
      <c r="CB58" s="2">
        <f aca="true" t="shared" si="67" ref="CB58:CB121">IF(BF$56=$BE$2,BF58,"")</f>
      </c>
      <c r="CC58" s="2">
        <f t="shared" si="47"/>
      </c>
      <c r="CD58" s="2">
        <f t="shared" si="48"/>
        <v>6.209375</v>
      </c>
      <c r="CE58" s="2">
        <f t="shared" si="49"/>
      </c>
      <c r="CF58" s="2">
        <f t="shared" si="50"/>
      </c>
      <c r="CG58" s="2">
        <f t="shared" si="51"/>
      </c>
      <c r="CH58" s="2">
        <f t="shared" si="52"/>
      </c>
      <c r="CI58" s="2">
        <f t="shared" si="53"/>
      </c>
      <c r="CJ58" s="2">
        <f t="shared" si="54"/>
      </c>
      <c r="CK58" s="2">
        <f t="shared" si="55"/>
      </c>
      <c r="CL58" s="2">
        <f t="shared" si="56"/>
      </c>
      <c r="CM58" s="2">
        <f t="shared" si="57"/>
      </c>
      <c r="CN58" s="2">
        <f t="shared" si="58"/>
      </c>
      <c r="CP58" s="2">
        <f t="shared" si="59"/>
      </c>
      <c r="CQ58" s="2">
        <f t="shared" si="60"/>
      </c>
      <c r="CR58" s="2">
        <f t="shared" si="61"/>
      </c>
      <c r="CS58" s="2">
        <f t="shared" si="62"/>
      </c>
      <c r="CT58" s="2">
        <f t="shared" si="63"/>
      </c>
      <c r="CU58" s="2">
        <f t="shared" si="64"/>
      </c>
      <c r="CV58" s="2">
        <f t="shared" si="65"/>
      </c>
      <c r="DL58" s="2">
        <v>52</v>
      </c>
      <c r="DM58" s="2">
        <f t="shared" si="9"/>
      </c>
      <c r="DN58" s="2">
        <f t="shared" si="10"/>
      </c>
    </row>
    <row r="59" spans="1:118" s="2" customFormat="1" ht="12.75" customHeight="1">
      <c r="A59" s="51">
        <f t="shared" si="43"/>
      </c>
      <c r="B59" s="62">
        <f t="shared" si="44"/>
      </c>
      <c r="C59" s="27"/>
      <c r="D59" s="27"/>
      <c r="E59" s="46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4"/>
      <c r="BC59"/>
      <c r="BE59" s="25">
        <v>5</v>
      </c>
      <c r="BF59" s="25">
        <v>4.602</v>
      </c>
      <c r="BG59" s="25">
        <v>5.218</v>
      </c>
      <c r="BH59" s="2">
        <v>5.673</v>
      </c>
      <c r="BI59" s="2">
        <v>6.033</v>
      </c>
      <c r="BJ59" s="2">
        <v>6.33</v>
      </c>
      <c r="BK59" s="2">
        <v>6.582</v>
      </c>
      <c r="BL59" s="2">
        <v>6.802</v>
      </c>
      <c r="BM59" s="2">
        <v>6.995</v>
      </c>
      <c r="BN59" s="2">
        <v>7.168</v>
      </c>
      <c r="BO59" s="2">
        <v>7.324</v>
      </c>
      <c r="BP59" s="2">
        <v>7.466</v>
      </c>
      <c r="BQ59" s="2">
        <v>7.596</v>
      </c>
      <c r="BR59" s="2">
        <v>7.717</v>
      </c>
      <c r="BS59" s="2">
        <v>7.828</v>
      </c>
      <c r="BT59" s="4">
        <v>7.932</v>
      </c>
      <c r="BU59" s="2">
        <v>8.03</v>
      </c>
      <c r="BV59" s="2">
        <v>8.122</v>
      </c>
      <c r="BW59" s="2">
        <v>8.208</v>
      </c>
      <c r="BX59"/>
      <c r="BY59" s="25">
        <v>5</v>
      </c>
      <c r="BZ59" s="2">
        <f t="shared" si="66"/>
        <v>5.673</v>
      </c>
      <c r="CB59" s="2">
        <f t="shared" si="67"/>
      </c>
      <c r="CC59" s="2">
        <f t="shared" si="47"/>
      </c>
      <c r="CD59" s="2">
        <f t="shared" si="48"/>
        <v>5.673</v>
      </c>
      <c r="CE59" s="2">
        <f t="shared" si="49"/>
      </c>
      <c r="CF59" s="2">
        <f t="shared" si="50"/>
      </c>
      <c r="CG59" s="2">
        <f t="shared" si="51"/>
      </c>
      <c r="CH59" s="2">
        <f t="shared" si="52"/>
      </c>
      <c r="CI59" s="2">
        <f t="shared" si="53"/>
      </c>
      <c r="CJ59" s="2">
        <f t="shared" si="54"/>
      </c>
      <c r="CK59" s="2">
        <f t="shared" si="55"/>
      </c>
      <c r="CL59" s="2">
        <f t="shared" si="56"/>
      </c>
      <c r="CM59" s="2">
        <f t="shared" si="57"/>
      </c>
      <c r="CN59" s="2">
        <f t="shared" si="58"/>
      </c>
      <c r="CP59" s="2">
        <f t="shared" si="59"/>
      </c>
      <c r="CQ59" s="2">
        <f t="shared" si="60"/>
      </c>
      <c r="CR59" s="2">
        <f t="shared" si="61"/>
      </c>
      <c r="CS59" s="2">
        <f t="shared" si="62"/>
      </c>
      <c r="CT59" s="2">
        <f t="shared" si="63"/>
      </c>
      <c r="CU59" s="2">
        <f t="shared" si="64"/>
      </c>
      <c r="CV59" s="2">
        <f t="shared" si="65"/>
      </c>
      <c r="DL59" s="2">
        <v>53</v>
      </c>
      <c r="DM59" s="2">
        <f t="shared" si="9"/>
      </c>
      <c r="DN59" s="2">
        <f t="shared" si="10"/>
      </c>
    </row>
    <row r="60" spans="1:118" s="2" customFormat="1" ht="12.75" customHeight="1">
      <c r="A60" s="51">
        <f t="shared" si="43"/>
      </c>
      <c r="B60" s="62">
        <f t="shared" si="44"/>
      </c>
      <c r="C60" s="27"/>
      <c r="D60" s="27"/>
      <c r="E60" s="46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4"/>
      <c r="BC60"/>
      <c r="BE60" s="25">
        <v>6</v>
      </c>
      <c r="BF60" s="25">
        <f>BF$59+(BF$61-BF$59)*(1/$BE60-1/$BE$59)/(1/$BE$61-1/$BE$59)</f>
        <v>4.347083333333334</v>
      </c>
      <c r="BG60" s="25">
        <f aca="true" t="shared" si="68" ref="BG60:BW60">BG$59+(BG$61-BG$59)*(1/$BE60-1/$BE$59)/(1/$BE$61-1/$BE$59)</f>
        <v>4.90475</v>
      </c>
      <c r="BH60" s="25">
        <f t="shared" si="68"/>
        <v>5.315416666666667</v>
      </c>
      <c r="BI60" s="25">
        <f t="shared" si="68"/>
        <v>5.639833333333334</v>
      </c>
      <c r="BJ60" s="25">
        <f t="shared" si="68"/>
        <v>5.907666666666667</v>
      </c>
      <c r="BK60" s="25">
        <f t="shared" si="68"/>
        <v>6.1345833333333335</v>
      </c>
      <c r="BL60" s="25">
        <f t="shared" si="68"/>
        <v>6.333</v>
      </c>
      <c r="BM60" s="25">
        <f t="shared" si="68"/>
        <v>6.50675</v>
      </c>
      <c r="BN60" s="25">
        <f t="shared" si="68"/>
        <v>6.662833333333333</v>
      </c>
      <c r="BO60" s="25">
        <f t="shared" si="68"/>
        <v>6.803083333333333</v>
      </c>
      <c r="BP60" s="25">
        <f t="shared" si="68"/>
        <v>6.931666666666667</v>
      </c>
      <c r="BQ60" s="25">
        <f t="shared" si="68"/>
        <v>7.0488333333333335</v>
      </c>
      <c r="BR60" s="25">
        <f t="shared" si="68"/>
        <v>7.158166666666666</v>
      </c>
      <c r="BS60" s="25">
        <f t="shared" si="68"/>
        <v>7.258666666666667</v>
      </c>
      <c r="BT60" s="25">
        <f t="shared" si="68"/>
        <v>7.35275</v>
      </c>
      <c r="BU60" s="25">
        <f t="shared" si="68"/>
        <v>7.440833333333333</v>
      </c>
      <c r="BV60" s="25">
        <f t="shared" si="68"/>
        <v>7.5240833333333335</v>
      </c>
      <c r="BW60" s="25">
        <f t="shared" si="68"/>
        <v>7.6025</v>
      </c>
      <c r="BX60"/>
      <c r="BY60" s="25">
        <v>6</v>
      </c>
      <c r="BZ60" s="2">
        <f t="shared" si="66"/>
        <v>5.315416666666667</v>
      </c>
      <c r="CB60" s="2">
        <f t="shared" si="67"/>
      </c>
      <c r="CC60" s="2">
        <f t="shared" si="47"/>
      </c>
      <c r="CD60" s="2">
        <f t="shared" si="48"/>
        <v>5.315416666666667</v>
      </c>
      <c r="CE60" s="2">
        <f t="shared" si="49"/>
      </c>
      <c r="CF60" s="2">
        <f t="shared" si="50"/>
      </c>
      <c r="CG60" s="2">
        <f t="shared" si="51"/>
      </c>
      <c r="CH60" s="2">
        <f t="shared" si="52"/>
      </c>
      <c r="CI60" s="2">
        <f t="shared" si="53"/>
      </c>
      <c r="CJ60" s="2">
        <f t="shared" si="54"/>
      </c>
      <c r="CK60" s="2">
        <f t="shared" si="55"/>
      </c>
      <c r="CL60" s="2">
        <f t="shared" si="56"/>
      </c>
      <c r="CM60" s="2">
        <f t="shared" si="57"/>
      </c>
      <c r="CN60" s="2">
        <f t="shared" si="58"/>
      </c>
      <c r="CP60" s="2">
        <f t="shared" si="59"/>
      </c>
      <c r="CQ60" s="2">
        <f t="shared" si="60"/>
      </c>
      <c r="CR60" s="2">
        <f t="shared" si="61"/>
      </c>
      <c r="CS60" s="2">
        <f t="shared" si="62"/>
      </c>
      <c r="CT60" s="2">
        <f t="shared" si="63"/>
      </c>
      <c r="CU60" s="2">
        <f t="shared" si="64"/>
      </c>
      <c r="CV60" s="2">
        <f t="shared" si="65"/>
      </c>
      <c r="DL60" s="2">
        <v>54</v>
      </c>
      <c r="DM60" s="2">
        <f t="shared" si="9"/>
      </c>
      <c r="DN60" s="2">
        <f t="shared" si="10"/>
      </c>
    </row>
    <row r="61" spans="1:118" s="2" customFormat="1" ht="12.75" customHeight="1">
      <c r="A61" s="51">
        <f t="shared" si="43"/>
      </c>
      <c r="B61" s="62">
        <f t="shared" si="44"/>
      </c>
      <c r="C61" s="27"/>
      <c r="D61" s="27"/>
      <c r="E61" s="46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/>
      <c r="BC61"/>
      <c r="BE61" s="25">
        <v>7</v>
      </c>
      <c r="BF61" s="25">
        <v>4.165</v>
      </c>
      <c r="BG61" s="25">
        <v>4.681</v>
      </c>
      <c r="BH61" s="2">
        <v>5.06</v>
      </c>
      <c r="BI61" s="2">
        <v>5.359</v>
      </c>
      <c r="BJ61" s="2">
        <v>5.606</v>
      </c>
      <c r="BK61" s="2">
        <v>5.815</v>
      </c>
      <c r="BL61" s="2">
        <v>5.998</v>
      </c>
      <c r="BM61" s="2">
        <v>6.158</v>
      </c>
      <c r="BN61" s="2">
        <v>6.302</v>
      </c>
      <c r="BO61" s="2">
        <v>6.431</v>
      </c>
      <c r="BP61" s="2">
        <v>6.55</v>
      </c>
      <c r="BQ61" s="2">
        <v>6.658</v>
      </c>
      <c r="BR61" s="2">
        <v>6.759</v>
      </c>
      <c r="BS61" s="2">
        <v>6.852</v>
      </c>
      <c r="BT61" s="4">
        <v>6.939</v>
      </c>
      <c r="BU61" s="2">
        <v>7.02</v>
      </c>
      <c r="BV61" s="2">
        <v>7.097</v>
      </c>
      <c r="BW61" s="2">
        <v>7.17</v>
      </c>
      <c r="BX61"/>
      <c r="BY61" s="25">
        <v>7</v>
      </c>
      <c r="BZ61" s="2">
        <f t="shared" si="66"/>
        <v>5.06</v>
      </c>
      <c r="CB61" s="2">
        <f t="shared" si="67"/>
      </c>
      <c r="CC61" s="2">
        <f t="shared" si="47"/>
      </c>
      <c r="CD61" s="2">
        <f t="shared" si="48"/>
        <v>5.06</v>
      </c>
      <c r="CE61" s="2">
        <f t="shared" si="49"/>
      </c>
      <c r="CF61" s="2">
        <f t="shared" si="50"/>
      </c>
      <c r="CG61" s="2">
        <f t="shared" si="51"/>
      </c>
      <c r="CH61" s="2">
        <f t="shared" si="52"/>
      </c>
      <c r="CI61" s="2">
        <f t="shared" si="53"/>
      </c>
      <c r="CJ61" s="2">
        <f t="shared" si="54"/>
      </c>
      <c r="CK61" s="2">
        <f t="shared" si="55"/>
      </c>
      <c r="CL61" s="2">
        <f t="shared" si="56"/>
      </c>
      <c r="CM61" s="2">
        <f t="shared" si="57"/>
      </c>
      <c r="CN61" s="2">
        <f t="shared" si="58"/>
      </c>
      <c r="CP61" s="2">
        <f t="shared" si="59"/>
      </c>
      <c r="CQ61" s="2">
        <f t="shared" si="60"/>
      </c>
      <c r="CR61" s="2">
        <f t="shared" si="61"/>
      </c>
      <c r="CS61" s="2">
        <f t="shared" si="62"/>
      </c>
      <c r="CT61" s="2">
        <f t="shared" si="63"/>
      </c>
      <c r="CU61" s="2">
        <f t="shared" si="64"/>
      </c>
      <c r="CV61" s="2">
        <f t="shared" si="65"/>
      </c>
      <c r="DL61" s="2">
        <v>55</v>
      </c>
      <c r="DM61" s="2">
        <f t="shared" si="9"/>
      </c>
      <c r="DN61" s="2">
        <f t="shared" si="10"/>
      </c>
    </row>
    <row r="62" spans="1:118" s="2" customFormat="1" ht="12.75" customHeight="1">
      <c r="A62" s="51">
        <f t="shared" si="43"/>
      </c>
      <c r="B62" s="62">
        <f t="shared" si="44"/>
      </c>
      <c r="C62" s="27"/>
      <c r="D62" s="27"/>
      <c r="E62" s="46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4"/>
      <c r="BC62"/>
      <c r="BE62" s="25">
        <v>8</v>
      </c>
      <c r="BF62" s="25">
        <f>BF$61+(BF$64-BF$61)*(1/$BE62-1/$BE$61)/(1/$BE$64-1/$BE$61)</f>
        <v>4.045</v>
      </c>
      <c r="BG62" s="25">
        <f aca="true" t="shared" si="69" ref="BG62:BW63">BG$61+(BG$64-BG$61)*(1/$BE62-1/$BE$61)/(1/$BE$64-1/$BE$61)</f>
        <v>4.5335</v>
      </c>
      <c r="BH62" s="25">
        <f t="shared" si="69"/>
        <v>4.890833333333333</v>
      </c>
      <c r="BI62" s="25">
        <f t="shared" si="69"/>
        <v>5.17275</v>
      </c>
      <c r="BJ62" s="25">
        <f t="shared" si="69"/>
        <v>5.405166666666666</v>
      </c>
      <c r="BK62" s="25">
        <f t="shared" si="69"/>
        <v>5.6025</v>
      </c>
      <c r="BL62" s="25">
        <f t="shared" si="69"/>
        <v>5.77425</v>
      </c>
      <c r="BM62" s="25">
        <f t="shared" si="69"/>
        <v>5.925083333333333</v>
      </c>
      <c r="BN62" s="25">
        <f t="shared" si="69"/>
        <v>6.060333333333333</v>
      </c>
      <c r="BO62" s="25">
        <f t="shared" si="69"/>
        <v>6.1818333333333335</v>
      </c>
      <c r="BP62" s="25">
        <f t="shared" si="69"/>
        <v>6.29375</v>
      </c>
      <c r="BQ62" s="25">
        <f t="shared" si="69"/>
        <v>6.3955</v>
      </c>
      <c r="BR62" s="25">
        <f t="shared" si="69"/>
        <v>6.4902500000000005</v>
      </c>
      <c r="BS62" s="25">
        <f t="shared" si="69"/>
        <v>6.577833333333333</v>
      </c>
      <c r="BT62" s="25">
        <f t="shared" si="69"/>
        <v>6.659833333333333</v>
      </c>
      <c r="BU62" s="25">
        <f t="shared" si="69"/>
        <v>6.73625</v>
      </c>
      <c r="BV62" s="25">
        <f t="shared" si="69"/>
        <v>6.808666666666667</v>
      </c>
      <c r="BW62" s="25">
        <f t="shared" si="69"/>
        <v>6.877083333333333</v>
      </c>
      <c r="BX62"/>
      <c r="BY62" s="25">
        <v>8</v>
      </c>
      <c r="BZ62" s="2">
        <f t="shared" si="66"/>
        <v>4.890833333333333</v>
      </c>
      <c r="CB62" s="2">
        <f t="shared" si="67"/>
      </c>
      <c r="CC62" s="2">
        <f t="shared" si="47"/>
      </c>
      <c r="CD62" s="2">
        <f t="shared" si="48"/>
        <v>4.890833333333333</v>
      </c>
      <c r="CE62" s="2">
        <f t="shared" si="49"/>
      </c>
      <c r="CF62" s="2">
        <f t="shared" si="50"/>
      </c>
      <c r="CG62" s="2">
        <f t="shared" si="51"/>
      </c>
      <c r="CH62" s="2">
        <f t="shared" si="52"/>
      </c>
      <c r="CI62" s="2">
        <f t="shared" si="53"/>
      </c>
      <c r="CJ62" s="2">
        <f t="shared" si="54"/>
      </c>
      <c r="CK62" s="2">
        <f t="shared" si="55"/>
      </c>
      <c r="CL62" s="2">
        <f t="shared" si="56"/>
      </c>
      <c r="CM62" s="2">
        <f t="shared" si="57"/>
      </c>
      <c r="CN62" s="2">
        <f t="shared" si="58"/>
      </c>
      <c r="CP62" s="2">
        <f t="shared" si="59"/>
      </c>
      <c r="CQ62" s="2">
        <f t="shared" si="60"/>
      </c>
      <c r="CR62" s="2">
        <f t="shared" si="61"/>
      </c>
      <c r="CS62" s="2">
        <f t="shared" si="62"/>
      </c>
      <c r="CT62" s="2">
        <f t="shared" si="63"/>
      </c>
      <c r="CU62" s="2">
        <f t="shared" si="64"/>
      </c>
      <c r="CV62" s="2">
        <f t="shared" si="65"/>
      </c>
      <c r="DL62" s="2">
        <v>56</v>
      </c>
      <c r="DM62" s="2">
        <f t="shared" si="9"/>
      </c>
      <c r="DN62" s="2">
        <f t="shared" si="10"/>
      </c>
    </row>
    <row r="63" spans="1:118" s="2" customFormat="1" ht="12.75" customHeight="1">
      <c r="A63" s="51">
        <f t="shared" si="43"/>
      </c>
      <c r="B63" s="62">
        <f t="shared" si="44"/>
      </c>
      <c r="C63" s="27"/>
      <c r="D63" s="27"/>
      <c r="E63" s="46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4"/>
      <c r="BC63"/>
      <c r="BE63" s="25">
        <v>9</v>
      </c>
      <c r="BF63" s="25">
        <f>BF$61+(BF$64-BF$61)*(1/$BE63-1/$BE$61)/(1/$BE$64-1/$BE$61)</f>
        <v>3.9516666666666667</v>
      </c>
      <c r="BG63" s="25">
        <f t="shared" si="69"/>
        <v>4.418777777777778</v>
      </c>
      <c r="BH63" s="25">
        <f t="shared" si="69"/>
        <v>4.759259259259259</v>
      </c>
      <c r="BI63" s="25">
        <f t="shared" si="69"/>
        <v>5.027888888888889</v>
      </c>
      <c r="BJ63" s="25">
        <f t="shared" si="69"/>
        <v>5.248962962962962</v>
      </c>
      <c r="BK63" s="25">
        <f t="shared" si="69"/>
        <v>5.437222222222222</v>
      </c>
      <c r="BL63" s="25">
        <f t="shared" si="69"/>
        <v>5.600222222222222</v>
      </c>
      <c r="BM63" s="25">
        <f t="shared" si="69"/>
        <v>5.743925925925926</v>
      </c>
      <c r="BN63" s="25">
        <f t="shared" si="69"/>
        <v>5.872370370370371</v>
      </c>
      <c r="BO63" s="25">
        <f t="shared" si="69"/>
        <v>5.988037037037037</v>
      </c>
      <c r="BP63" s="25">
        <f t="shared" si="69"/>
        <v>6.094444444444444</v>
      </c>
      <c r="BQ63" s="25">
        <f t="shared" si="69"/>
        <v>6.191333333333333</v>
      </c>
      <c r="BR63" s="25">
        <f t="shared" si="69"/>
        <v>6.2812222222222225</v>
      </c>
      <c r="BS63" s="25">
        <f t="shared" si="69"/>
        <v>6.364592592592593</v>
      </c>
      <c r="BT63" s="25">
        <f t="shared" si="69"/>
        <v>6.442703703703704</v>
      </c>
      <c r="BU63" s="25">
        <f t="shared" si="69"/>
        <v>6.515555555555555</v>
      </c>
      <c r="BV63" s="25">
        <f t="shared" si="69"/>
        <v>6.584407407407408</v>
      </c>
      <c r="BW63" s="25">
        <f t="shared" si="69"/>
        <v>6.649259259259259</v>
      </c>
      <c r="BX63"/>
      <c r="BY63" s="25">
        <v>9</v>
      </c>
      <c r="BZ63" s="2">
        <f t="shared" si="66"/>
        <v>4.759259259259259</v>
      </c>
      <c r="CB63" s="2">
        <f t="shared" si="67"/>
      </c>
      <c r="CC63" s="2">
        <f t="shared" si="47"/>
      </c>
      <c r="CD63" s="2">
        <f t="shared" si="48"/>
        <v>4.759259259259259</v>
      </c>
      <c r="CE63" s="2">
        <f t="shared" si="49"/>
      </c>
      <c r="CF63" s="2">
        <f t="shared" si="50"/>
      </c>
      <c r="CG63" s="2">
        <f t="shared" si="51"/>
      </c>
      <c r="CH63" s="2">
        <f t="shared" si="52"/>
      </c>
      <c r="CI63" s="2">
        <f t="shared" si="53"/>
      </c>
      <c r="CJ63" s="2">
        <f t="shared" si="54"/>
      </c>
      <c r="CK63" s="2">
        <f t="shared" si="55"/>
      </c>
      <c r="CL63" s="2">
        <f t="shared" si="56"/>
      </c>
      <c r="CM63" s="2">
        <f t="shared" si="57"/>
      </c>
      <c r="CN63" s="2">
        <f t="shared" si="58"/>
      </c>
      <c r="CP63" s="2">
        <f t="shared" si="59"/>
      </c>
      <c r="CQ63" s="2">
        <f t="shared" si="60"/>
      </c>
      <c r="CR63" s="2">
        <f t="shared" si="61"/>
      </c>
      <c r="CS63" s="2">
        <f t="shared" si="62"/>
      </c>
      <c r="CT63" s="2">
        <f t="shared" si="63"/>
      </c>
      <c r="CU63" s="2">
        <f t="shared" si="64"/>
      </c>
      <c r="CV63" s="2">
        <f t="shared" si="65"/>
      </c>
      <c r="DL63" s="2">
        <v>57</v>
      </c>
      <c r="DM63" s="2">
        <f t="shared" si="9"/>
      </c>
      <c r="DN63" s="2">
        <f t="shared" si="10"/>
      </c>
    </row>
    <row r="64" spans="1:118" s="2" customFormat="1" ht="12.75" customHeight="1">
      <c r="A64" s="51">
        <f t="shared" si="43"/>
      </c>
      <c r="B64" s="62">
        <f t="shared" si="44"/>
      </c>
      <c r="C64" s="27"/>
      <c r="D64" s="27"/>
      <c r="E64" s="46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4"/>
      <c r="BC64"/>
      <c r="BE64" s="25">
        <v>10</v>
      </c>
      <c r="BF64" s="25">
        <v>3.877</v>
      </c>
      <c r="BG64" s="25">
        <v>4.327</v>
      </c>
      <c r="BH64" s="2">
        <v>4.654</v>
      </c>
      <c r="BI64" s="2">
        <v>4.912</v>
      </c>
      <c r="BJ64" s="2">
        <v>5.124</v>
      </c>
      <c r="BK64" s="2">
        <v>5.305</v>
      </c>
      <c r="BL64" s="2">
        <v>5.461</v>
      </c>
      <c r="BM64" s="2">
        <v>5.599</v>
      </c>
      <c r="BN64" s="2">
        <v>5.722</v>
      </c>
      <c r="BO64" s="2">
        <v>5.833</v>
      </c>
      <c r="BP64" s="2">
        <v>5.935</v>
      </c>
      <c r="BQ64" s="2">
        <v>6.028</v>
      </c>
      <c r="BR64" s="2">
        <v>6.114</v>
      </c>
      <c r="BS64" s="2">
        <v>6.194</v>
      </c>
      <c r="BT64" s="4">
        <v>6.269</v>
      </c>
      <c r="BU64" s="2">
        <v>6.339</v>
      </c>
      <c r="BV64" s="2">
        <v>6.405</v>
      </c>
      <c r="BW64" s="2">
        <v>6.467</v>
      </c>
      <c r="BX64"/>
      <c r="BY64" s="25">
        <v>10</v>
      </c>
      <c r="BZ64" s="2">
        <f t="shared" si="66"/>
        <v>4.654</v>
      </c>
      <c r="CB64" s="2">
        <f t="shared" si="67"/>
      </c>
      <c r="CC64" s="2">
        <f t="shared" si="47"/>
      </c>
      <c r="CD64" s="2">
        <f t="shared" si="48"/>
        <v>4.654</v>
      </c>
      <c r="CE64" s="2">
        <f t="shared" si="49"/>
      </c>
      <c r="CF64" s="2">
        <f t="shared" si="50"/>
      </c>
      <c r="CG64" s="2">
        <f t="shared" si="51"/>
      </c>
      <c r="CH64" s="2">
        <f t="shared" si="52"/>
      </c>
      <c r="CI64" s="2">
        <f t="shared" si="53"/>
      </c>
      <c r="CJ64" s="2">
        <f t="shared" si="54"/>
      </c>
      <c r="CK64" s="2">
        <f t="shared" si="55"/>
      </c>
      <c r="CL64" s="2">
        <f t="shared" si="56"/>
      </c>
      <c r="CM64" s="2">
        <f t="shared" si="57"/>
      </c>
      <c r="CN64" s="2">
        <f t="shared" si="58"/>
      </c>
      <c r="CP64" s="2">
        <f t="shared" si="59"/>
      </c>
      <c r="CQ64" s="2">
        <f t="shared" si="60"/>
      </c>
      <c r="CR64" s="2">
        <f t="shared" si="61"/>
      </c>
      <c r="CS64" s="2">
        <f t="shared" si="62"/>
      </c>
      <c r="CT64" s="2">
        <f t="shared" si="63"/>
      </c>
      <c r="CU64" s="2">
        <f t="shared" si="64"/>
      </c>
      <c r="CV64" s="2">
        <f t="shared" si="65"/>
      </c>
      <c r="DL64" s="2">
        <v>58</v>
      </c>
      <c r="DM64" s="2">
        <f t="shared" si="9"/>
      </c>
      <c r="DN64" s="2">
        <f t="shared" si="10"/>
      </c>
    </row>
    <row r="65" spans="1:118" s="2" customFormat="1" ht="12.75" customHeight="1">
      <c r="A65" s="51">
        <f t="shared" si="43"/>
      </c>
      <c r="B65" s="62">
        <f t="shared" si="44"/>
      </c>
      <c r="C65" s="27"/>
      <c r="D65" s="27"/>
      <c r="E65" s="46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4"/>
      <c r="BC65"/>
      <c r="BE65" s="25">
        <v>11</v>
      </c>
      <c r="BF65" s="25">
        <f>BF$64+(BF$66-BF$64)*(1/$BE65-1/$BE$64)/(1/$BE$66-1/$BE$64)</f>
        <v>3.820272727272727</v>
      </c>
      <c r="BG65" s="25">
        <f aca="true" t="shared" si="70" ref="BG65:BW65">BG$64+(BG$66-BG$64)*(1/$BE65-1/$BE$64)/(1/$BE$66-1/$BE$64)</f>
        <v>4.257181818181818</v>
      </c>
      <c r="BH65" s="25">
        <f t="shared" si="70"/>
        <v>4.574363636363636</v>
      </c>
      <c r="BI65" s="25">
        <f t="shared" si="70"/>
        <v>4.824181818181819</v>
      </c>
      <c r="BJ65" s="25">
        <f t="shared" si="70"/>
        <v>5.029090909090909</v>
      </c>
      <c r="BK65" s="25">
        <f t="shared" si="70"/>
        <v>5.203545454545455</v>
      </c>
      <c r="BL65" s="25">
        <f t="shared" si="70"/>
        <v>5.3540909090909095</v>
      </c>
      <c r="BM65" s="25">
        <f t="shared" si="70"/>
        <v>5.487727272727272</v>
      </c>
      <c r="BN65" s="25">
        <f t="shared" si="70"/>
        <v>5.606909090909091</v>
      </c>
      <c r="BO65" s="25">
        <f t="shared" si="70"/>
        <v>5.714090909090909</v>
      </c>
      <c r="BP65" s="25">
        <f t="shared" si="70"/>
        <v>5.8122727272727275</v>
      </c>
      <c r="BQ65" s="25">
        <f t="shared" si="70"/>
        <v>5.9025454545454545</v>
      </c>
      <c r="BR65" s="25">
        <f t="shared" si="70"/>
        <v>5.9852727272727275</v>
      </c>
      <c r="BS65" s="25">
        <f t="shared" si="70"/>
        <v>6.062545454545455</v>
      </c>
      <c r="BT65" s="25">
        <f t="shared" si="70"/>
        <v>6.134818181818182</v>
      </c>
      <c r="BU65" s="25">
        <f t="shared" si="70"/>
        <v>6.202636363636364</v>
      </c>
      <c r="BV65" s="25">
        <f t="shared" si="70"/>
        <v>6.266454545454545</v>
      </c>
      <c r="BW65" s="25">
        <f t="shared" si="70"/>
        <v>6.326272727272727</v>
      </c>
      <c r="BX65"/>
      <c r="BY65" s="25">
        <v>11</v>
      </c>
      <c r="BZ65" s="2">
        <f t="shared" si="66"/>
        <v>4.574363636363636</v>
      </c>
      <c r="CB65" s="2">
        <f t="shared" si="67"/>
      </c>
      <c r="CC65" s="2">
        <f t="shared" si="47"/>
      </c>
      <c r="CD65" s="2">
        <f t="shared" si="48"/>
        <v>4.574363636363636</v>
      </c>
      <c r="CE65" s="2">
        <f t="shared" si="49"/>
      </c>
      <c r="CF65" s="2">
        <f t="shared" si="50"/>
      </c>
      <c r="CG65" s="2">
        <f t="shared" si="51"/>
      </c>
      <c r="CH65" s="2">
        <f t="shared" si="52"/>
      </c>
      <c r="CI65" s="2">
        <f t="shared" si="53"/>
      </c>
      <c r="CJ65" s="2">
        <f t="shared" si="54"/>
      </c>
      <c r="CK65" s="2">
        <f t="shared" si="55"/>
      </c>
      <c r="CL65" s="2">
        <f t="shared" si="56"/>
      </c>
      <c r="CM65" s="2">
        <f t="shared" si="57"/>
      </c>
      <c r="CN65" s="2">
        <f t="shared" si="58"/>
      </c>
      <c r="CP65" s="2">
        <f t="shared" si="59"/>
      </c>
      <c r="CQ65" s="2">
        <f t="shared" si="60"/>
      </c>
      <c r="CR65" s="2">
        <f t="shared" si="61"/>
      </c>
      <c r="CS65" s="2">
        <f t="shared" si="62"/>
      </c>
      <c r="CT65" s="2">
        <f t="shared" si="63"/>
      </c>
      <c r="CU65" s="2">
        <f t="shared" si="64"/>
      </c>
      <c r="CV65" s="2">
        <f t="shared" si="65"/>
      </c>
      <c r="DL65" s="2">
        <v>59</v>
      </c>
      <c r="DM65" s="2">
        <f t="shared" si="9"/>
      </c>
      <c r="DN65" s="2">
        <f t="shared" si="10"/>
      </c>
    </row>
    <row r="66" spans="1:118" s="2" customFormat="1" ht="12.75" customHeight="1">
      <c r="A66" s="51">
        <f t="shared" si="43"/>
      </c>
      <c r="B66" s="62">
        <f t="shared" si="44"/>
      </c>
      <c r="C66" s="27"/>
      <c r="D66" s="27"/>
      <c r="E66" s="46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4"/>
      <c r="BC66"/>
      <c r="BE66" s="25">
        <v>12</v>
      </c>
      <c r="BF66" s="25">
        <v>3.773</v>
      </c>
      <c r="BG66" s="25">
        <v>4.199</v>
      </c>
      <c r="BH66" s="2">
        <v>4.508</v>
      </c>
      <c r="BI66" s="2">
        <v>4.751</v>
      </c>
      <c r="BJ66" s="2">
        <v>4.95</v>
      </c>
      <c r="BK66" s="2">
        <v>5.119</v>
      </c>
      <c r="BL66" s="2">
        <v>5.265</v>
      </c>
      <c r="BM66" s="2">
        <v>5.395</v>
      </c>
      <c r="BN66" s="2">
        <v>5.511</v>
      </c>
      <c r="BO66" s="2">
        <v>5.615</v>
      </c>
      <c r="BP66" s="2">
        <v>5.71</v>
      </c>
      <c r="BQ66" s="2">
        <v>5.798</v>
      </c>
      <c r="BR66" s="2">
        <v>5.878</v>
      </c>
      <c r="BS66" s="2">
        <v>5.953</v>
      </c>
      <c r="BT66" s="4">
        <v>6.023</v>
      </c>
      <c r="BU66" s="2">
        <v>6.089</v>
      </c>
      <c r="BV66" s="2">
        <v>6.151</v>
      </c>
      <c r="BW66" s="2">
        <v>6.209</v>
      </c>
      <c r="BX66"/>
      <c r="BY66" s="25">
        <v>12</v>
      </c>
      <c r="BZ66" s="2">
        <f t="shared" si="66"/>
        <v>4.508</v>
      </c>
      <c r="CB66" s="2">
        <f t="shared" si="67"/>
      </c>
      <c r="CC66" s="2">
        <f t="shared" si="47"/>
      </c>
      <c r="CD66" s="2">
        <f t="shared" si="48"/>
        <v>4.508</v>
      </c>
      <c r="CE66" s="2">
        <f t="shared" si="49"/>
      </c>
      <c r="CF66" s="2">
        <f t="shared" si="50"/>
      </c>
      <c r="CG66" s="2">
        <f t="shared" si="51"/>
      </c>
      <c r="CH66" s="2">
        <f t="shared" si="52"/>
      </c>
      <c r="CI66" s="2">
        <f t="shared" si="53"/>
      </c>
      <c r="CJ66" s="2">
        <f t="shared" si="54"/>
      </c>
      <c r="CK66" s="2">
        <f t="shared" si="55"/>
      </c>
      <c r="CL66" s="2">
        <f t="shared" si="56"/>
      </c>
      <c r="CM66" s="2">
        <f t="shared" si="57"/>
      </c>
      <c r="CN66" s="2">
        <f t="shared" si="58"/>
      </c>
      <c r="CP66" s="2">
        <f t="shared" si="59"/>
      </c>
      <c r="CQ66" s="2">
        <f t="shared" si="60"/>
      </c>
      <c r="CR66" s="2">
        <f t="shared" si="61"/>
      </c>
      <c r="CS66" s="2">
        <f t="shared" si="62"/>
      </c>
      <c r="CT66" s="2">
        <f t="shared" si="63"/>
      </c>
      <c r="CU66" s="2">
        <f t="shared" si="64"/>
      </c>
      <c r="CV66" s="2">
        <f t="shared" si="65"/>
      </c>
      <c r="DL66" s="2">
        <v>60</v>
      </c>
      <c r="DM66" s="2">
        <f t="shared" si="9"/>
      </c>
      <c r="DN66" s="2">
        <f t="shared" si="10"/>
      </c>
    </row>
    <row r="67" spans="1:118" s="2" customFormat="1" ht="12.75" customHeight="1">
      <c r="A67" s="51">
        <f t="shared" si="43"/>
      </c>
      <c r="B67" s="62">
        <f t="shared" si="44"/>
      </c>
      <c r="C67" s="27"/>
      <c r="D67" s="27"/>
      <c r="E67" s="46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4"/>
      <c r="BC67"/>
      <c r="BE67" s="25">
        <v>13</v>
      </c>
      <c r="BF67" s="25">
        <f>BF$66+(BF$70-BF$66)*(1/$BE67-1/$BE$66)/(1/$BE$70-1/$BE$66)</f>
        <v>3.734846153846154</v>
      </c>
      <c r="BG67" s="25">
        <f aca="true" t="shared" si="71" ref="BG67:BW69">BG$66+(BG$70-BG$66)*(1/$BE67-1/$BE$66)/(1/$BE$70-1/$BE$66)</f>
        <v>4.151923076923077</v>
      </c>
      <c r="BH67" s="25">
        <f t="shared" si="71"/>
        <v>4.454153846153846</v>
      </c>
      <c r="BI67" s="25">
        <f t="shared" si="71"/>
        <v>4.691307692307693</v>
      </c>
      <c r="BJ67" s="25">
        <f t="shared" si="71"/>
        <v>4.885692307692308</v>
      </c>
      <c r="BK67" s="25">
        <f t="shared" si="71"/>
        <v>5.050692307692308</v>
      </c>
      <c r="BL67" s="25">
        <f t="shared" si="71"/>
        <v>5.193</v>
      </c>
      <c r="BM67" s="25">
        <f t="shared" si="71"/>
        <v>5.319615384615385</v>
      </c>
      <c r="BN67" s="25">
        <f t="shared" si="71"/>
        <v>5.432538461538462</v>
      </c>
      <c r="BO67" s="25">
        <f t="shared" si="71"/>
        <v>5.534076923076923</v>
      </c>
      <c r="BP67" s="25">
        <f t="shared" si="71"/>
        <v>5.626615384615385</v>
      </c>
      <c r="BQ67" s="25">
        <f t="shared" si="71"/>
        <v>5.712461538461539</v>
      </c>
      <c r="BR67" s="25">
        <f t="shared" si="71"/>
        <v>5.790307692307692</v>
      </c>
      <c r="BS67" s="25">
        <f t="shared" si="71"/>
        <v>5.8634615384615385</v>
      </c>
      <c r="BT67" s="25">
        <f t="shared" si="71"/>
        <v>5.931923076923077</v>
      </c>
      <c r="BU67" s="25">
        <f t="shared" si="71"/>
        <v>5.995769230769231</v>
      </c>
      <c r="BV67" s="25">
        <f t="shared" si="71"/>
        <v>6.056230769230769</v>
      </c>
      <c r="BW67" s="25">
        <f t="shared" si="71"/>
        <v>6.1129999999999995</v>
      </c>
      <c r="BX67"/>
      <c r="BY67" s="25">
        <v>13</v>
      </c>
      <c r="BZ67" s="2">
        <f t="shared" si="66"/>
        <v>4.454153846153846</v>
      </c>
      <c r="CB67" s="2">
        <f t="shared" si="67"/>
      </c>
      <c r="CC67" s="2">
        <f t="shared" si="47"/>
      </c>
      <c r="CD67" s="2">
        <f t="shared" si="48"/>
        <v>4.454153846153846</v>
      </c>
      <c r="CE67" s="2">
        <f t="shared" si="49"/>
      </c>
      <c r="CF67" s="2">
        <f t="shared" si="50"/>
      </c>
      <c r="CG67" s="2">
        <f t="shared" si="51"/>
      </c>
      <c r="CH67" s="2">
        <f t="shared" si="52"/>
      </c>
      <c r="CI67" s="2">
        <f t="shared" si="53"/>
      </c>
      <c r="CJ67" s="2">
        <f t="shared" si="54"/>
      </c>
      <c r="CK67" s="2">
        <f t="shared" si="55"/>
      </c>
      <c r="CL67" s="2">
        <f t="shared" si="56"/>
      </c>
      <c r="CM67" s="2">
        <f t="shared" si="57"/>
      </c>
      <c r="CN67" s="2">
        <f t="shared" si="58"/>
      </c>
      <c r="CP67" s="2">
        <f t="shared" si="59"/>
      </c>
      <c r="CQ67" s="2">
        <f t="shared" si="60"/>
      </c>
      <c r="CR67" s="2">
        <f t="shared" si="61"/>
      </c>
      <c r="CS67" s="2">
        <f t="shared" si="62"/>
      </c>
      <c r="CT67" s="2">
        <f t="shared" si="63"/>
      </c>
      <c r="CU67" s="2">
        <f t="shared" si="64"/>
      </c>
      <c r="CV67" s="2">
        <f t="shared" si="65"/>
      </c>
      <c r="DL67" s="2">
        <v>61</v>
      </c>
      <c r="DM67" s="2">
        <f t="shared" si="9"/>
      </c>
      <c r="DN67" s="2">
        <f t="shared" si="10"/>
      </c>
    </row>
    <row r="68" spans="1:118" s="2" customFormat="1" ht="12.75" customHeight="1">
      <c r="A68" s="51">
        <f t="shared" si="43"/>
      </c>
      <c r="B68" s="62">
        <f t="shared" si="44"/>
      </c>
      <c r="C68" s="27"/>
      <c r="D68" s="27"/>
      <c r="E68" s="46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4"/>
      <c r="BC68"/>
      <c r="BE68" s="2">
        <v>14</v>
      </c>
      <c r="BF68" s="25">
        <f>BF$66+(BF$70-BF$66)*(1/$BE68-1/$BE$66)/(1/$BE$70-1/$BE$66)</f>
        <v>3.7021428571428574</v>
      </c>
      <c r="BG68" s="25">
        <f aca="true" t="shared" si="72" ref="BG68:BU68">BG$66+(BG$70-BG$66)*(1/$BE68-1/$BE$66)/(1/$BE$70-1/$BE$66)</f>
        <v>4.111571428571429</v>
      </c>
      <c r="BH68" s="25">
        <f t="shared" si="72"/>
        <v>4.408</v>
      </c>
      <c r="BI68" s="25">
        <f t="shared" si="72"/>
        <v>4.640142857142857</v>
      </c>
      <c r="BJ68" s="25">
        <f t="shared" si="72"/>
        <v>4.830571428571428</v>
      </c>
      <c r="BK68" s="25">
        <f t="shared" si="72"/>
        <v>4.992142857142857</v>
      </c>
      <c r="BL68" s="25">
        <f t="shared" si="72"/>
        <v>5.131285714285714</v>
      </c>
      <c r="BM68" s="25">
        <f t="shared" si="72"/>
        <v>5.255</v>
      </c>
      <c r="BN68" s="25">
        <f t="shared" si="72"/>
        <v>5.365285714285714</v>
      </c>
      <c r="BO68" s="25">
        <f t="shared" si="72"/>
        <v>5.464714285714286</v>
      </c>
      <c r="BP68" s="25">
        <f t="shared" si="72"/>
        <v>5.555142857142857</v>
      </c>
      <c r="BQ68" s="25">
        <f t="shared" si="72"/>
        <v>5.639142857142857</v>
      </c>
      <c r="BR68" s="25">
        <f t="shared" si="72"/>
        <v>5.715142857142857</v>
      </c>
      <c r="BS68" s="25">
        <f t="shared" si="72"/>
        <v>5.786714285714286</v>
      </c>
      <c r="BT68" s="25">
        <f t="shared" si="72"/>
        <v>5.853857142857143</v>
      </c>
      <c r="BU68" s="25">
        <f t="shared" si="72"/>
        <v>5.915857142857143</v>
      </c>
      <c r="BV68" s="25">
        <f t="shared" si="71"/>
        <v>5.975</v>
      </c>
      <c r="BW68" s="25">
        <f t="shared" si="71"/>
        <v>6.030714285714286</v>
      </c>
      <c r="BY68" s="2">
        <v>14</v>
      </c>
      <c r="BZ68" s="2">
        <f t="shared" si="66"/>
        <v>4.408</v>
      </c>
      <c r="CB68" s="2">
        <f t="shared" si="67"/>
      </c>
      <c r="CC68" s="2">
        <f t="shared" si="47"/>
      </c>
      <c r="CD68" s="2">
        <f t="shared" si="48"/>
        <v>4.408</v>
      </c>
      <c r="CE68" s="2">
        <f t="shared" si="49"/>
      </c>
      <c r="CF68" s="2">
        <f t="shared" si="50"/>
      </c>
      <c r="CG68" s="2">
        <f t="shared" si="51"/>
      </c>
      <c r="CH68" s="2">
        <f t="shared" si="52"/>
      </c>
      <c r="CI68" s="2">
        <f t="shared" si="53"/>
      </c>
      <c r="CJ68" s="2">
        <f t="shared" si="54"/>
      </c>
      <c r="CK68" s="2">
        <f t="shared" si="55"/>
      </c>
      <c r="CL68" s="2">
        <f t="shared" si="56"/>
      </c>
      <c r="CM68" s="2">
        <f t="shared" si="57"/>
      </c>
      <c r="CN68" s="2">
        <f t="shared" si="58"/>
      </c>
      <c r="CP68" s="2">
        <f t="shared" si="59"/>
      </c>
      <c r="CQ68" s="2">
        <f t="shared" si="60"/>
      </c>
      <c r="CR68" s="2">
        <f t="shared" si="61"/>
      </c>
      <c r="CS68" s="2">
        <f t="shared" si="62"/>
      </c>
      <c r="CT68" s="2">
        <f t="shared" si="63"/>
      </c>
      <c r="CU68" s="2">
        <f t="shared" si="64"/>
      </c>
      <c r="CV68" s="2">
        <f t="shared" si="65"/>
      </c>
      <c r="DL68" s="2">
        <v>62</v>
      </c>
      <c r="DM68" s="2">
        <f t="shared" si="9"/>
      </c>
      <c r="DN68" s="2">
        <f t="shared" si="10"/>
      </c>
    </row>
    <row r="69" spans="1:118" s="2" customFormat="1" ht="12.75" customHeight="1">
      <c r="A69" s="51">
        <f t="shared" si="43"/>
      </c>
      <c r="B69" s="62">
        <f t="shared" si="44"/>
      </c>
      <c r="C69" s="27"/>
      <c r="D69" s="27"/>
      <c r="E69" s="46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4"/>
      <c r="BC69"/>
      <c r="BE69" s="2">
        <v>15</v>
      </c>
      <c r="BF69" s="25">
        <f>BF$66+(BF$70-BF$66)*(1/$BE69-1/$BE$66)/(1/$BE$70-1/$BE$66)</f>
        <v>3.6738</v>
      </c>
      <c r="BG69" s="25">
        <f t="shared" si="71"/>
        <v>4.0766</v>
      </c>
      <c r="BH69" s="25">
        <f t="shared" si="71"/>
        <v>4.368</v>
      </c>
      <c r="BI69" s="25">
        <f t="shared" si="71"/>
        <v>4.5958000000000006</v>
      </c>
      <c r="BJ69" s="25">
        <f t="shared" si="71"/>
        <v>4.7828</v>
      </c>
      <c r="BK69" s="25">
        <f t="shared" si="71"/>
        <v>4.9414</v>
      </c>
      <c r="BL69" s="25">
        <f t="shared" si="71"/>
        <v>5.0778</v>
      </c>
      <c r="BM69" s="25">
        <f t="shared" si="71"/>
        <v>5.199</v>
      </c>
      <c r="BN69" s="25">
        <f t="shared" si="71"/>
        <v>5.307</v>
      </c>
      <c r="BO69" s="25">
        <f t="shared" si="71"/>
        <v>5.4046</v>
      </c>
      <c r="BP69" s="25">
        <f t="shared" si="71"/>
        <v>5.4932</v>
      </c>
      <c r="BQ69" s="25">
        <f t="shared" si="71"/>
        <v>5.5756</v>
      </c>
      <c r="BR69" s="25">
        <f t="shared" si="71"/>
        <v>5.65</v>
      </c>
      <c r="BS69" s="25">
        <f t="shared" si="71"/>
        <v>5.7202</v>
      </c>
      <c r="BT69" s="25">
        <f t="shared" si="71"/>
        <v>5.7862</v>
      </c>
      <c r="BU69" s="25">
        <f t="shared" si="71"/>
        <v>5.8466</v>
      </c>
      <c r="BV69" s="25">
        <f t="shared" si="71"/>
        <v>5.9046</v>
      </c>
      <c r="BW69" s="25">
        <f t="shared" si="71"/>
        <v>5.9594000000000005</v>
      </c>
      <c r="BY69" s="2">
        <v>15</v>
      </c>
      <c r="BZ69" s="2">
        <f t="shared" si="66"/>
        <v>4.368</v>
      </c>
      <c r="CB69" s="2">
        <f t="shared" si="67"/>
      </c>
      <c r="CC69" s="2">
        <f t="shared" si="47"/>
      </c>
      <c r="CD69" s="2">
        <f t="shared" si="48"/>
        <v>4.368</v>
      </c>
      <c r="CE69" s="2">
        <f t="shared" si="49"/>
      </c>
      <c r="CF69" s="2">
        <f t="shared" si="50"/>
      </c>
      <c r="CG69" s="2">
        <f t="shared" si="51"/>
      </c>
      <c r="CH69" s="2">
        <f t="shared" si="52"/>
      </c>
      <c r="CI69" s="2">
        <f t="shared" si="53"/>
      </c>
      <c r="CJ69" s="2">
        <f t="shared" si="54"/>
      </c>
      <c r="CK69" s="2">
        <f t="shared" si="55"/>
      </c>
      <c r="CL69" s="2">
        <f t="shared" si="56"/>
      </c>
      <c r="CM69" s="2">
        <f t="shared" si="57"/>
      </c>
      <c r="CN69" s="2">
        <f t="shared" si="58"/>
      </c>
      <c r="CP69" s="2">
        <f t="shared" si="59"/>
      </c>
      <c r="CQ69" s="2">
        <f t="shared" si="60"/>
      </c>
      <c r="CR69" s="2">
        <f t="shared" si="61"/>
      </c>
      <c r="CS69" s="2">
        <f t="shared" si="62"/>
      </c>
      <c r="CT69" s="2">
        <f t="shared" si="63"/>
      </c>
      <c r="CU69" s="2">
        <f t="shared" si="64"/>
      </c>
      <c r="CV69" s="2">
        <f t="shared" si="65"/>
      </c>
      <c r="DL69" s="2">
        <v>63</v>
      </c>
      <c r="DM69" s="2">
        <f t="shared" si="9"/>
      </c>
      <c r="DN69" s="2">
        <f t="shared" si="10"/>
      </c>
    </row>
    <row r="70" spans="1:118" s="2" customFormat="1" ht="12.75" customHeight="1">
      <c r="A70" s="51">
        <f t="shared" si="43"/>
      </c>
      <c r="B70" s="62">
        <f t="shared" si="44"/>
      </c>
      <c r="C70" s="27"/>
      <c r="D70" s="27"/>
      <c r="E70" s="46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4"/>
      <c r="BC70"/>
      <c r="BE70" s="2">
        <v>16</v>
      </c>
      <c r="BF70" s="2">
        <v>3.649</v>
      </c>
      <c r="BG70" s="2">
        <v>4.046</v>
      </c>
      <c r="BH70" s="2">
        <v>4.333</v>
      </c>
      <c r="BI70" s="2">
        <v>4.557</v>
      </c>
      <c r="BJ70" s="2">
        <v>4.741</v>
      </c>
      <c r="BK70" s="2">
        <v>4.897</v>
      </c>
      <c r="BL70" s="2">
        <v>5.031</v>
      </c>
      <c r="BM70" s="2">
        <v>5.15</v>
      </c>
      <c r="BN70" s="2">
        <v>5.256</v>
      </c>
      <c r="BO70" s="2">
        <v>5.352</v>
      </c>
      <c r="BP70" s="2">
        <v>5.439</v>
      </c>
      <c r="BQ70" s="2">
        <v>5.52</v>
      </c>
      <c r="BR70" s="2">
        <v>5.593</v>
      </c>
      <c r="BS70" s="2">
        <v>5.662</v>
      </c>
      <c r="BT70" s="4">
        <v>5.727</v>
      </c>
      <c r="BU70" s="2">
        <v>5.786</v>
      </c>
      <c r="BV70" s="2">
        <v>5.843</v>
      </c>
      <c r="BW70" s="2">
        <v>5.897</v>
      </c>
      <c r="BY70" s="2">
        <v>16</v>
      </c>
      <c r="BZ70" s="2">
        <f t="shared" si="66"/>
        <v>4.333</v>
      </c>
      <c r="CB70" s="2">
        <f t="shared" si="67"/>
      </c>
      <c r="CC70" s="2">
        <f t="shared" si="47"/>
      </c>
      <c r="CD70" s="2">
        <f t="shared" si="48"/>
        <v>4.333</v>
      </c>
      <c r="CE70" s="2">
        <f t="shared" si="49"/>
      </c>
      <c r="CF70" s="2">
        <f t="shared" si="50"/>
      </c>
      <c r="CG70" s="2">
        <f t="shared" si="51"/>
      </c>
      <c r="CH70" s="2">
        <f t="shared" si="52"/>
      </c>
      <c r="CI70" s="2">
        <f t="shared" si="53"/>
      </c>
      <c r="CJ70" s="2">
        <f t="shared" si="54"/>
      </c>
      <c r="CK70" s="2">
        <f t="shared" si="55"/>
      </c>
      <c r="CL70" s="2">
        <f t="shared" si="56"/>
      </c>
      <c r="CM70" s="2">
        <f t="shared" si="57"/>
      </c>
      <c r="CN70" s="2">
        <f t="shared" si="58"/>
      </c>
      <c r="CP70" s="2">
        <f t="shared" si="59"/>
      </c>
      <c r="CQ70" s="2">
        <f t="shared" si="60"/>
      </c>
      <c r="CR70" s="2">
        <f t="shared" si="61"/>
      </c>
      <c r="CS70" s="2">
        <f t="shared" si="62"/>
      </c>
      <c r="CT70" s="2">
        <f t="shared" si="63"/>
      </c>
      <c r="CU70" s="2">
        <f t="shared" si="64"/>
      </c>
      <c r="CV70" s="2">
        <f t="shared" si="65"/>
      </c>
      <c r="DL70" s="2">
        <v>64</v>
      </c>
      <c r="DM70" s="2">
        <f t="shared" si="9"/>
      </c>
      <c r="DN70" s="2">
        <f t="shared" si="10"/>
      </c>
    </row>
    <row r="71" spans="1:118" s="2" customFormat="1" ht="12.75" customHeight="1">
      <c r="A71" s="51">
        <f t="shared" si="43"/>
      </c>
      <c r="B71" s="62">
        <f t="shared" si="44"/>
      </c>
      <c r="C71" s="27"/>
      <c r="D71" s="27"/>
      <c r="E71" s="46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4"/>
      <c r="BC71"/>
      <c r="BE71" s="2">
        <v>17</v>
      </c>
      <c r="BF71" s="25">
        <f>BF$70+(BF$74-BF$70)*(1/$BE71-1/$BE$70)/(1/$BE$74-1/$BE$70)</f>
        <v>3.6281176470588234</v>
      </c>
      <c r="BG71" s="25">
        <f aca="true" t="shared" si="73" ref="BG71:BW73">BG$70+(BG$74-BG$70)*(1/$BE71-1/$BE$70)/(1/$BE$74-1/$BE$70)</f>
        <v>4.020117647058823</v>
      </c>
      <c r="BH71" s="25">
        <f t="shared" si="73"/>
        <v>4.303294117647059</v>
      </c>
      <c r="BI71" s="25">
        <f t="shared" si="73"/>
        <v>4.524058823529412</v>
      </c>
      <c r="BJ71" s="25">
        <f t="shared" si="73"/>
        <v>4.705411764705882</v>
      </c>
      <c r="BK71" s="25">
        <f t="shared" si="73"/>
        <v>4.859058823529412</v>
      </c>
      <c r="BL71" s="25">
        <f t="shared" si="73"/>
        <v>4.991294117647058</v>
      </c>
      <c r="BM71" s="25">
        <f t="shared" si="73"/>
        <v>5.108235294117647</v>
      </c>
      <c r="BN71" s="25">
        <f t="shared" si="73"/>
        <v>5.212470588235294</v>
      </c>
      <c r="BO71" s="25">
        <f t="shared" si="73"/>
        <v>5.307</v>
      </c>
      <c r="BP71" s="25">
        <f t="shared" si="73"/>
        <v>5.392823529411765</v>
      </c>
      <c r="BQ71" s="25">
        <f t="shared" si="73"/>
        <v>5.472058823529411</v>
      </c>
      <c r="BR71" s="25">
        <f t="shared" si="73"/>
        <v>5.544176470588235</v>
      </c>
      <c r="BS71" s="25">
        <f t="shared" si="73"/>
        <v>5.612294117647059</v>
      </c>
      <c r="BT71" s="25">
        <f t="shared" si="73"/>
        <v>5.6758235294117645</v>
      </c>
      <c r="BU71" s="25">
        <f t="shared" si="73"/>
        <v>5.734235294117647</v>
      </c>
      <c r="BV71" s="25">
        <f t="shared" si="73"/>
        <v>5.790058823529412</v>
      </c>
      <c r="BW71" s="25">
        <f t="shared" si="73"/>
        <v>5.843176470588236</v>
      </c>
      <c r="BY71" s="2">
        <v>17</v>
      </c>
      <c r="BZ71" s="2">
        <f t="shared" si="66"/>
        <v>4.303294117647059</v>
      </c>
      <c r="CB71" s="2">
        <f t="shared" si="67"/>
      </c>
      <c r="CC71" s="2">
        <f t="shared" si="47"/>
      </c>
      <c r="CD71" s="2">
        <f t="shared" si="48"/>
        <v>4.303294117647059</v>
      </c>
      <c r="CE71" s="2">
        <f t="shared" si="49"/>
      </c>
      <c r="CF71" s="2">
        <f t="shared" si="50"/>
      </c>
      <c r="CG71" s="2">
        <f t="shared" si="51"/>
      </c>
      <c r="CH71" s="2">
        <f t="shared" si="52"/>
      </c>
      <c r="CI71" s="2">
        <f t="shared" si="53"/>
      </c>
      <c r="CJ71" s="2">
        <f t="shared" si="54"/>
      </c>
      <c r="CK71" s="2">
        <f t="shared" si="55"/>
      </c>
      <c r="CL71" s="2">
        <f t="shared" si="56"/>
      </c>
      <c r="CM71" s="2">
        <f t="shared" si="57"/>
      </c>
      <c r="CN71" s="2">
        <f t="shared" si="58"/>
      </c>
      <c r="CP71" s="2">
        <f t="shared" si="59"/>
      </c>
      <c r="CQ71" s="2">
        <f t="shared" si="60"/>
      </c>
      <c r="CR71" s="2">
        <f t="shared" si="61"/>
      </c>
      <c r="CS71" s="2">
        <f t="shared" si="62"/>
      </c>
      <c r="CT71" s="2">
        <f t="shared" si="63"/>
      </c>
      <c r="CU71" s="2">
        <f t="shared" si="64"/>
      </c>
      <c r="CV71" s="2">
        <f t="shared" si="65"/>
      </c>
      <c r="DL71" s="2">
        <v>65</v>
      </c>
      <c r="DM71" s="2">
        <f t="shared" si="9"/>
      </c>
      <c r="DN71" s="2">
        <f t="shared" si="10"/>
      </c>
    </row>
    <row r="72" spans="1:118" s="2" customFormat="1" ht="12.75" customHeight="1">
      <c r="A72" s="51">
        <f t="shared" si="43"/>
      </c>
      <c r="B72" s="62">
        <f t="shared" si="44"/>
      </c>
      <c r="C72" s="27"/>
      <c r="D72" s="27"/>
      <c r="E72" s="46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4"/>
      <c r="BC72"/>
      <c r="BE72" s="2">
        <v>18</v>
      </c>
      <c r="BF72" s="25">
        <f aca="true" t="shared" si="74" ref="BF72:BU73">BF$70+(BF$74-BF$70)*(1/$BE72-1/$BE$70)/(1/$BE$74-1/$BE$70)</f>
        <v>3.6095555555555556</v>
      </c>
      <c r="BG72" s="25">
        <f t="shared" si="74"/>
        <v>3.9971111111111113</v>
      </c>
      <c r="BH72" s="25">
        <f t="shared" si="74"/>
        <v>4.276888888888889</v>
      </c>
      <c r="BI72" s="25">
        <f t="shared" si="74"/>
        <v>4.494777777777778</v>
      </c>
      <c r="BJ72" s="25">
        <f t="shared" si="74"/>
        <v>4.673777777777778</v>
      </c>
      <c r="BK72" s="25">
        <f t="shared" si="74"/>
        <v>4.825333333333333</v>
      </c>
      <c r="BL72" s="25">
        <f t="shared" si="74"/>
        <v>4.9559999999999995</v>
      </c>
      <c r="BM72" s="25">
        <f t="shared" si="74"/>
        <v>5.071111111111112</v>
      </c>
      <c r="BN72" s="25">
        <f t="shared" si="74"/>
        <v>5.173777777777778</v>
      </c>
      <c r="BO72" s="25">
        <f t="shared" si="74"/>
        <v>5.267</v>
      </c>
      <c r="BP72" s="25">
        <f t="shared" si="74"/>
        <v>5.3517777777777775</v>
      </c>
      <c r="BQ72" s="25">
        <f t="shared" si="74"/>
        <v>5.429444444444444</v>
      </c>
      <c r="BR72" s="25">
        <f t="shared" si="74"/>
        <v>5.5007777777777775</v>
      </c>
      <c r="BS72" s="25">
        <f t="shared" si="74"/>
        <v>5.5681111111111115</v>
      </c>
      <c r="BT72" s="25">
        <f t="shared" si="74"/>
        <v>5.630333333333334</v>
      </c>
      <c r="BU72" s="25">
        <f t="shared" si="74"/>
        <v>5.6882222222222225</v>
      </c>
      <c r="BV72" s="25">
        <f t="shared" si="73"/>
        <v>5.743</v>
      </c>
      <c r="BW72" s="25">
        <f t="shared" si="73"/>
        <v>5.795333333333334</v>
      </c>
      <c r="BY72" s="2">
        <v>18</v>
      </c>
      <c r="BZ72" s="2">
        <f t="shared" si="66"/>
        <v>4.276888888888889</v>
      </c>
      <c r="CB72" s="2">
        <f t="shared" si="67"/>
      </c>
      <c r="CC72" s="2">
        <f t="shared" si="47"/>
      </c>
      <c r="CD72" s="2">
        <f t="shared" si="48"/>
        <v>4.276888888888889</v>
      </c>
      <c r="CE72" s="2">
        <f t="shared" si="49"/>
      </c>
      <c r="CF72" s="2">
        <f t="shared" si="50"/>
      </c>
      <c r="CG72" s="2">
        <f t="shared" si="51"/>
      </c>
      <c r="CH72" s="2">
        <f t="shared" si="52"/>
      </c>
      <c r="CI72" s="2">
        <f t="shared" si="53"/>
      </c>
      <c r="CJ72" s="2">
        <f t="shared" si="54"/>
      </c>
      <c r="CK72" s="2">
        <f t="shared" si="55"/>
      </c>
      <c r="CL72" s="2">
        <f t="shared" si="56"/>
      </c>
      <c r="CM72" s="2">
        <f t="shared" si="57"/>
      </c>
      <c r="CN72" s="2">
        <f t="shared" si="58"/>
      </c>
      <c r="CP72" s="2">
        <f t="shared" si="59"/>
      </c>
      <c r="CQ72" s="2">
        <f t="shared" si="60"/>
      </c>
      <c r="CR72" s="2">
        <f t="shared" si="61"/>
      </c>
      <c r="CS72" s="2">
        <f t="shared" si="62"/>
      </c>
      <c r="CT72" s="2">
        <f t="shared" si="63"/>
      </c>
      <c r="CU72" s="2">
        <f t="shared" si="64"/>
      </c>
      <c r="CV72" s="2">
        <f t="shared" si="65"/>
      </c>
      <c r="DL72" s="2">
        <v>66</v>
      </c>
      <c r="DM72" s="2">
        <f aca="true" t="shared" si="75" ref="DM72:DM135">IF(DL72&lt;=(DN$3/2*(DN$3-1)),IF(DN71=DN$3,DM71+1,DM71),"")</f>
      </c>
      <c r="DN72" s="2">
        <f aca="true" t="shared" si="76" ref="DN72:DN135">IF(DL72&lt;=(DN$3/2*(DN$3-1)),IF(DN71=DN$3,DM72+1,DN71+1),"")</f>
      </c>
    </row>
    <row r="73" spans="1:118" s="2" customFormat="1" ht="12.75" customHeight="1">
      <c r="A73" s="51">
        <f t="shared" si="43"/>
      </c>
      <c r="B73" s="62">
        <f t="shared" si="44"/>
      </c>
      <c r="C73" s="27"/>
      <c r="D73" s="27"/>
      <c r="E73" s="46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4"/>
      <c r="BC73"/>
      <c r="BE73" s="2">
        <v>19</v>
      </c>
      <c r="BF73" s="25">
        <f t="shared" si="74"/>
        <v>3.5929473684210524</v>
      </c>
      <c r="BG73" s="25">
        <f t="shared" si="73"/>
        <v>3.976526315789474</v>
      </c>
      <c r="BH73" s="25">
        <f t="shared" si="73"/>
        <v>4.253263157894737</v>
      </c>
      <c r="BI73" s="25">
        <f t="shared" si="73"/>
        <v>4.468578947368421</v>
      </c>
      <c r="BJ73" s="25">
        <f t="shared" si="73"/>
        <v>4.645473684210526</v>
      </c>
      <c r="BK73" s="25">
        <f t="shared" si="73"/>
        <v>4.795157894736842</v>
      </c>
      <c r="BL73" s="25">
        <f t="shared" si="73"/>
        <v>4.924421052631579</v>
      </c>
      <c r="BM73" s="25">
        <f t="shared" si="73"/>
        <v>5.037894736842105</v>
      </c>
      <c r="BN73" s="25">
        <f t="shared" si="73"/>
        <v>5.139157894736842</v>
      </c>
      <c r="BO73" s="25">
        <f t="shared" si="73"/>
        <v>5.231210526315789</v>
      </c>
      <c r="BP73" s="25">
        <f t="shared" si="73"/>
        <v>5.315052631578947</v>
      </c>
      <c r="BQ73" s="25">
        <f t="shared" si="73"/>
        <v>5.391315789473684</v>
      </c>
      <c r="BR73" s="25">
        <f t="shared" si="73"/>
        <v>5.461947368421052</v>
      </c>
      <c r="BS73" s="25">
        <f t="shared" si="73"/>
        <v>5.5285789473684215</v>
      </c>
      <c r="BT73" s="25">
        <f t="shared" si="73"/>
        <v>5.589631578947368</v>
      </c>
      <c r="BU73" s="25">
        <f t="shared" si="73"/>
        <v>5.647052631578948</v>
      </c>
      <c r="BV73" s="25">
        <f t="shared" si="73"/>
        <v>5.7008947368421055</v>
      </c>
      <c r="BW73" s="25">
        <f t="shared" si="73"/>
        <v>5.752526315789474</v>
      </c>
      <c r="BY73" s="2">
        <v>19</v>
      </c>
      <c r="BZ73" s="2">
        <f t="shared" si="66"/>
        <v>4.253263157894737</v>
      </c>
      <c r="CB73" s="2">
        <f t="shared" si="67"/>
      </c>
      <c r="CC73" s="2">
        <f t="shared" si="47"/>
      </c>
      <c r="CD73" s="2">
        <f t="shared" si="48"/>
        <v>4.253263157894737</v>
      </c>
      <c r="CE73" s="2">
        <f t="shared" si="49"/>
      </c>
      <c r="CF73" s="2">
        <f t="shared" si="50"/>
      </c>
      <c r="CG73" s="2">
        <f t="shared" si="51"/>
      </c>
      <c r="CH73" s="2">
        <f t="shared" si="52"/>
      </c>
      <c r="CI73" s="2">
        <f t="shared" si="53"/>
      </c>
      <c r="CJ73" s="2">
        <f t="shared" si="54"/>
      </c>
      <c r="CK73" s="2">
        <f t="shared" si="55"/>
      </c>
      <c r="CL73" s="2">
        <f t="shared" si="56"/>
      </c>
      <c r="CM73" s="2">
        <f t="shared" si="57"/>
      </c>
      <c r="CN73" s="2">
        <f t="shared" si="58"/>
      </c>
      <c r="CP73" s="2">
        <f t="shared" si="59"/>
      </c>
      <c r="CQ73" s="2">
        <f t="shared" si="60"/>
      </c>
      <c r="CR73" s="2">
        <f t="shared" si="61"/>
      </c>
      <c r="CS73" s="2">
        <f t="shared" si="62"/>
      </c>
      <c r="CT73" s="2">
        <f t="shared" si="63"/>
      </c>
      <c r="CU73" s="2">
        <f t="shared" si="64"/>
      </c>
      <c r="CV73" s="2">
        <f t="shared" si="65"/>
      </c>
      <c r="DL73" s="2">
        <v>67</v>
      </c>
      <c r="DM73" s="2">
        <f t="shared" si="75"/>
      </c>
      <c r="DN73" s="2">
        <f t="shared" si="76"/>
      </c>
    </row>
    <row r="74" spans="1:118" s="2" customFormat="1" ht="12.75" customHeight="1">
      <c r="A74" s="51">
        <f t="shared" si="43"/>
      </c>
      <c r="B74" s="62">
        <f t="shared" si="44"/>
      </c>
      <c r="C74" s="27"/>
      <c r="D74" s="27"/>
      <c r="E74" s="46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4"/>
      <c r="BC74"/>
      <c r="BE74" s="2">
        <v>20</v>
      </c>
      <c r="BF74" s="2">
        <v>3.578</v>
      </c>
      <c r="BG74" s="2">
        <v>3.958</v>
      </c>
      <c r="BH74" s="2">
        <v>4.232</v>
      </c>
      <c r="BI74" s="2">
        <v>4.445</v>
      </c>
      <c r="BJ74" s="2">
        <v>4.62</v>
      </c>
      <c r="BK74" s="2">
        <v>4.768</v>
      </c>
      <c r="BL74" s="2">
        <v>4.896</v>
      </c>
      <c r="BM74" s="2">
        <v>5.008</v>
      </c>
      <c r="BN74" s="2">
        <v>5.108</v>
      </c>
      <c r="BO74" s="2">
        <v>5.199</v>
      </c>
      <c r="BP74" s="2">
        <v>5.282</v>
      </c>
      <c r="BQ74" s="2">
        <v>5.357</v>
      </c>
      <c r="BR74" s="2">
        <v>5.427</v>
      </c>
      <c r="BS74" s="2">
        <v>5.493</v>
      </c>
      <c r="BT74" s="4">
        <v>5.553</v>
      </c>
      <c r="BU74" s="2">
        <v>5.61</v>
      </c>
      <c r="BV74" s="2">
        <v>5.663</v>
      </c>
      <c r="BW74" s="2">
        <v>5.714</v>
      </c>
      <c r="BY74" s="2">
        <v>20</v>
      </c>
      <c r="BZ74" s="2">
        <f t="shared" si="66"/>
        <v>4.232</v>
      </c>
      <c r="CB74" s="2">
        <f t="shared" si="67"/>
      </c>
      <c r="CC74" s="2">
        <f t="shared" si="47"/>
      </c>
      <c r="CD74" s="2">
        <f t="shared" si="48"/>
        <v>4.232</v>
      </c>
      <c r="CE74" s="2">
        <f t="shared" si="49"/>
      </c>
      <c r="CF74" s="2">
        <f t="shared" si="50"/>
      </c>
      <c r="CG74" s="2">
        <f t="shared" si="51"/>
      </c>
      <c r="CH74" s="2">
        <f t="shared" si="52"/>
      </c>
      <c r="CI74" s="2">
        <f t="shared" si="53"/>
      </c>
      <c r="CJ74" s="2">
        <f t="shared" si="54"/>
      </c>
      <c r="CK74" s="2">
        <f t="shared" si="55"/>
      </c>
      <c r="CL74" s="2">
        <f t="shared" si="56"/>
      </c>
      <c r="CM74" s="2">
        <f t="shared" si="57"/>
      </c>
      <c r="CN74" s="2">
        <f t="shared" si="58"/>
      </c>
      <c r="CP74" s="2">
        <f t="shared" si="59"/>
      </c>
      <c r="CQ74" s="2">
        <f t="shared" si="60"/>
      </c>
      <c r="CR74" s="2">
        <f t="shared" si="61"/>
      </c>
      <c r="CS74" s="2">
        <f t="shared" si="62"/>
      </c>
      <c r="CT74" s="2">
        <f t="shared" si="63"/>
      </c>
      <c r="CU74" s="2">
        <f t="shared" si="64"/>
      </c>
      <c r="CV74" s="2">
        <f t="shared" si="65"/>
      </c>
      <c r="DL74" s="2">
        <v>68</v>
      </c>
      <c r="DM74" s="2">
        <f t="shared" si="75"/>
      </c>
      <c r="DN74" s="2">
        <f t="shared" si="76"/>
      </c>
    </row>
    <row r="75" spans="1:118" s="2" customFormat="1" ht="12.75" customHeight="1">
      <c r="A75" s="51">
        <f t="shared" si="43"/>
      </c>
      <c r="B75" s="62">
        <f t="shared" si="44"/>
      </c>
      <c r="C75" s="27"/>
      <c r="D75" s="27"/>
      <c r="E75" s="46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4"/>
      <c r="BC75"/>
      <c r="BE75" s="2">
        <v>21</v>
      </c>
      <c r="BF75" s="25">
        <f>BF$74+(BF$78-BF$74)*(1/$BE75-1/$BE$74)/(1/$BE$78-1/$BE$74)</f>
        <v>3.564857142857143</v>
      </c>
      <c r="BG75" s="25">
        <f aca="true" t="shared" si="77" ref="BG75:BW77">BG$74+(BG$78-BG$74)*(1/$BE75-1/$BE$74)/(1/$BE$78-1/$BE$74)</f>
        <v>3.9417142857142857</v>
      </c>
      <c r="BH75" s="25">
        <f t="shared" si="77"/>
        <v>4.2131428571428575</v>
      </c>
      <c r="BI75" s="25">
        <f t="shared" si="77"/>
        <v>4.424428571428572</v>
      </c>
      <c r="BJ75" s="25">
        <f t="shared" si="77"/>
        <v>4.597428571428572</v>
      </c>
      <c r="BK75" s="25">
        <f t="shared" si="77"/>
        <v>4.744</v>
      </c>
      <c r="BL75" s="25">
        <f t="shared" si="77"/>
        <v>4.870571428571429</v>
      </c>
      <c r="BM75" s="25">
        <f t="shared" si="77"/>
        <v>4.981428571428571</v>
      </c>
      <c r="BN75" s="25">
        <f t="shared" si="77"/>
        <v>5.080571428571428</v>
      </c>
      <c r="BO75" s="25">
        <f t="shared" si="77"/>
        <v>5.170428571428571</v>
      </c>
      <c r="BP75" s="25">
        <f t="shared" si="77"/>
        <v>5.252571428571429</v>
      </c>
      <c r="BQ75" s="25">
        <f t="shared" si="77"/>
        <v>5.326714285714286</v>
      </c>
      <c r="BR75" s="25">
        <f t="shared" si="77"/>
        <v>5.3961428571428565</v>
      </c>
      <c r="BS75" s="25">
        <f t="shared" si="77"/>
        <v>5.461</v>
      </c>
      <c r="BT75" s="25">
        <f t="shared" si="77"/>
        <v>5.520428571428571</v>
      </c>
      <c r="BU75" s="25">
        <f t="shared" si="77"/>
        <v>5.576857142857143</v>
      </c>
      <c r="BV75" s="25">
        <f t="shared" si="77"/>
        <v>5.6292857142857144</v>
      </c>
      <c r="BW75" s="25">
        <f t="shared" si="77"/>
        <v>5.679714285714286</v>
      </c>
      <c r="BY75" s="2">
        <v>21</v>
      </c>
      <c r="BZ75" s="2">
        <f t="shared" si="66"/>
        <v>4.2131428571428575</v>
      </c>
      <c r="CB75" s="2">
        <f t="shared" si="67"/>
      </c>
      <c r="CC75" s="2">
        <f t="shared" si="47"/>
      </c>
      <c r="CD75" s="2">
        <f t="shared" si="48"/>
        <v>4.2131428571428575</v>
      </c>
      <c r="CE75" s="2">
        <f t="shared" si="49"/>
      </c>
      <c r="CF75" s="2">
        <f t="shared" si="50"/>
      </c>
      <c r="CG75" s="2">
        <f t="shared" si="51"/>
      </c>
      <c r="CH75" s="2">
        <f t="shared" si="52"/>
      </c>
      <c r="CI75" s="2">
        <f t="shared" si="53"/>
      </c>
      <c r="CJ75" s="2">
        <f t="shared" si="54"/>
      </c>
      <c r="CK75" s="2">
        <f t="shared" si="55"/>
      </c>
      <c r="CL75" s="2">
        <f t="shared" si="56"/>
      </c>
      <c r="CM75" s="2">
        <f t="shared" si="57"/>
      </c>
      <c r="CN75" s="2">
        <f t="shared" si="58"/>
      </c>
      <c r="CP75" s="2">
        <f t="shared" si="59"/>
      </c>
      <c r="CQ75" s="2">
        <f t="shared" si="60"/>
      </c>
      <c r="CR75" s="2">
        <f t="shared" si="61"/>
      </c>
      <c r="CS75" s="2">
        <f t="shared" si="62"/>
      </c>
      <c r="CT75" s="2">
        <f t="shared" si="63"/>
      </c>
      <c r="CU75" s="2">
        <f t="shared" si="64"/>
      </c>
      <c r="CV75" s="2">
        <f t="shared" si="65"/>
      </c>
      <c r="DL75" s="2">
        <v>69</v>
      </c>
      <c r="DM75" s="2">
        <f t="shared" si="75"/>
      </c>
      <c r="DN75" s="2">
        <f t="shared" si="76"/>
      </c>
    </row>
    <row r="76" spans="1:118" s="2" customFormat="1" ht="12.75" customHeight="1">
      <c r="A76" s="51">
        <f t="shared" si="43"/>
      </c>
      <c r="B76" s="62">
        <f t="shared" si="44"/>
      </c>
      <c r="C76" s="27"/>
      <c r="D76" s="27"/>
      <c r="E76" s="46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4"/>
      <c r="BC76"/>
      <c r="BE76" s="2">
        <v>22</v>
      </c>
      <c r="BF76" s="25">
        <f aca="true" t="shared" si="78" ref="BF76:BU77">BF$74+(BF$78-BF$74)*(1/$BE76-1/$BE$74)/(1/$BE$78-1/$BE$74)</f>
        <v>3.552909090909091</v>
      </c>
      <c r="BG76" s="25">
        <f t="shared" si="78"/>
        <v>3.9269090909090907</v>
      </c>
      <c r="BH76" s="25">
        <f t="shared" si="78"/>
        <v>4.196000000000001</v>
      </c>
      <c r="BI76" s="25">
        <f t="shared" si="78"/>
        <v>4.405727272727273</v>
      </c>
      <c r="BJ76" s="25">
        <f t="shared" si="78"/>
        <v>4.5769090909090915</v>
      </c>
      <c r="BK76" s="25">
        <f t="shared" si="78"/>
        <v>4.722181818181818</v>
      </c>
      <c r="BL76" s="25">
        <f t="shared" si="78"/>
        <v>4.8474545454545455</v>
      </c>
      <c r="BM76" s="25">
        <f t="shared" si="78"/>
        <v>4.957272727272727</v>
      </c>
      <c r="BN76" s="25">
        <f t="shared" si="78"/>
        <v>5.0556363636363635</v>
      </c>
      <c r="BO76" s="25">
        <f t="shared" si="78"/>
        <v>5.144454545454545</v>
      </c>
      <c r="BP76" s="25">
        <f t="shared" si="78"/>
        <v>5.225818181818182</v>
      </c>
      <c r="BQ76" s="25">
        <f t="shared" si="78"/>
        <v>5.299181818181818</v>
      </c>
      <c r="BR76" s="25">
        <f t="shared" si="78"/>
        <v>5.368090909090909</v>
      </c>
      <c r="BS76" s="25">
        <f t="shared" si="78"/>
        <v>5.431909090909091</v>
      </c>
      <c r="BT76" s="25">
        <f t="shared" si="78"/>
        <v>5.490818181818182</v>
      </c>
      <c r="BU76" s="25">
        <f t="shared" si="78"/>
        <v>5.5467272727272725</v>
      </c>
      <c r="BV76" s="25">
        <f t="shared" si="77"/>
        <v>5.598636363636364</v>
      </c>
      <c r="BW76" s="25">
        <f t="shared" si="77"/>
        <v>5.648545454545455</v>
      </c>
      <c r="BY76" s="2">
        <v>22</v>
      </c>
      <c r="BZ76" s="2">
        <f t="shared" si="66"/>
        <v>4.196000000000001</v>
      </c>
      <c r="CB76" s="2">
        <f t="shared" si="67"/>
      </c>
      <c r="CC76" s="2">
        <f t="shared" si="47"/>
      </c>
      <c r="CD76" s="2">
        <f t="shared" si="48"/>
        <v>4.196000000000001</v>
      </c>
      <c r="CE76" s="2">
        <f t="shared" si="49"/>
      </c>
      <c r="CF76" s="2">
        <f t="shared" si="50"/>
      </c>
      <c r="CG76" s="2">
        <f t="shared" si="51"/>
      </c>
      <c r="CH76" s="2">
        <f t="shared" si="52"/>
      </c>
      <c r="CI76" s="2">
        <f t="shared" si="53"/>
      </c>
      <c r="CJ76" s="2">
        <f t="shared" si="54"/>
      </c>
      <c r="CK76" s="2">
        <f t="shared" si="55"/>
      </c>
      <c r="CL76" s="2">
        <f t="shared" si="56"/>
      </c>
      <c r="CM76" s="2">
        <f t="shared" si="57"/>
      </c>
      <c r="CN76" s="2">
        <f t="shared" si="58"/>
      </c>
      <c r="CP76" s="2">
        <f t="shared" si="59"/>
      </c>
      <c r="CQ76" s="2">
        <f t="shared" si="60"/>
      </c>
      <c r="CR76" s="2">
        <f t="shared" si="61"/>
      </c>
      <c r="CS76" s="2">
        <f t="shared" si="62"/>
      </c>
      <c r="CT76" s="2">
        <f t="shared" si="63"/>
      </c>
      <c r="CU76" s="2">
        <f t="shared" si="64"/>
      </c>
      <c r="CV76" s="2">
        <f t="shared" si="65"/>
      </c>
      <c r="DL76" s="2">
        <v>70</v>
      </c>
      <c r="DM76" s="2">
        <f t="shared" si="75"/>
      </c>
      <c r="DN76" s="2">
        <f t="shared" si="76"/>
      </c>
    </row>
    <row r="77" spans="1:118" s="2" customFormat="1" ht="12.75" customHeight="1">
      <c r="A77" s="51">
        <f t="shared" si="43"/>
      </c>
      <c r="B77" s="62">
        <f t="shared" si="44"/>
      </c>
      <c r="C77" s="27"/>
      <c r="D77" s="27"/>
      <c r="E77" s="46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4"/>
      <c r="BC77"/>
      <c r="BE77" s="2">
        <v>23</v>
      </c>
      <c r="BF77" s="25">
        <f t="shared" si="78"/>
        <v>3.542</v>
      </c>
      <c r="BG77" s="25">
        <f t="shared" si="77"/>
        <v>3.913391304347826</v>
      </c>
      <c r="BH77" s="25">
        <f t="shared" si="77"/>
        <v>4.180347826086956</v>
      </c>
      <c r="BI77" s="25">
        <f t="shared" si="77"/>
        <v>4.3886521739130435</v>
      </c>
      <c r="BJ77" s="25">
        <f t="shared" si="77"/>
        <v>4.558173913043478</v>
      </c>
      <c r="BK77" s="25">
        <f t="shared" si="77"/>
        <v>4.702260869565217</v>
      </c>
      <c r="BL77" s="25">
        <f t="shared" si="77"/>
        <v>4.826347826086957</v>
      </c>
      <c r="BM77" s="25">
        <f t="shared" si="77"/>
        <v>4.935217391304348</v>
      </c>
      <c r="BN77" s="25">
        <f t="shared" si="77"/>
        <v>5.032869565217391</v>
      </c>
      <c r="BO77" s="25">
        <f t="shared" si="77"/>
        <v>5.1207391304347825</v>
      </c>
      <c r="BP77" s="25">
        <f t="shared" si="77"/>
        <v>5.201391304347826</v>
      </c>
      <c r="BQ77" s="25">
        <f t="shared" si="77"/>
        <v>5.27404347826087</v>
      </c>
      <c r="BR77" s="25">
        <f t="shared" si="77"/>
        <v>5.342478260869565</v>
      </c>
      <c r="BS77" s="25">
        <f t="shared" si="77"/>
        <v>5.405347826086957</v>
      </c>
      <c r="BT77" s="25">
        <f t="shared" si="77"/>
        <v>5.463782608695652</v>
      </c>
      <c r="BU77" s="25">
        <f t="shared" si="77"/>
        <v>5.519217391304347</v>
      </c>
      <c r="BV77" s="25">
        <f t="shared" si="77"/>
        <v>5.570652173913044</v>
      </c>
      <c r="BW77" s="25">
        <f t="shared" si="77"/>
        <v>5.62008695652174</v>
      </c>
      <c r="BY77" s="2">
        <v>23</v>
      </c>
      <c r="BZ77" s="2">
        <f t="shared" si="66"/>
        <v>4.180347826086956</v>
      </c>
      <c r="CB77" s="2">
        <f t="shared" si="67"/>
      </c>
      <c r="CC77" s="2">
        <f t="shared" si="47"/>
      </c>
      <c r="CD77" s="2">
        <f t="shared" si="48"/>
        <v>4.180347826086956</v>
      </c>
      <c r="CE77" s="2">
        <f t="shared" si="49"/>
      </c>
      <c r="CF77" s="2">
        <f t="shared" si="50"/>
      </c>
      <c r="CG77" s="2">
        <f t="shared" si="51"/>
      </c>
      <c r="CH77" s="2">
        <f t="shared" si="52"/>
      </c>
      <c r="CI77" s="2">
        <f t="shared" si="53"/>
      </c>
      <c r="CJ77" s="2">
        <f t="shared" si="54"/>
      </c>
      <c r="CK77" s="2">
        <f t="shared" si="55"/>
      </c>
      <c r="CL77" s="2">
        <f t="shared" si="56"/>
      </c>
      <c r="CM77" s="2">
        <f t="shared" si="57"/>
      </c>
      <c r="CN77" s="2">
        <f t="shared" si="58"/>
      </c>
      <c r="CP77" s="2">
        <f t="shared" si="59"/>
      </c>
      <c r="CQ77" s="2">
        <f t="shared" si="60"/>
      </c>
      <c r="CR77" s="2">
        <f t="shared" si="61"/>
      </c>
      <c r="CS77" s="2">
        <f t="shared" si="62"/>
      </c>
      <c r="CT77" s="2">
        <f t="shared" si="63"/>
      </c>
      <c r="CU77" s="2">
        <f t="shared" si="64"/>
      </c>
      <c r="CV77" s="2">
        <f t="shared" si="65"/>
      </c>
      <c r="DL77" s="2">
        <v>71</v>
      </c>
      <c r="DM77" s="2">
        <f t="shared" si="75"/>
      </c>
      <c r="DN77" s="2">
        <f t="shared" si="76"/>
      </c>
    </row>
    <row r="78" spans="1:118" s="2" customFormat="1" ht="12.75" customHeight="1">
      <c r="A78" s="51">
        <f t="shared" si="43"/>
      </c>
      <c r="B78" s="62">
        <f t="shared" si="44"/>
      </c>
      <c r="C78" s="27"/>
      <c r="D78" s="27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4"/>
      <c r="BC78"/>
      <c r="BE78" s="2">
        <v>24</v>
      </c>
      <c r="BF78" s="2">
        <v>3.532</v>
      </c>
      <c r="BG78" s="2">
        <v>3.901</v>
      </c>
      <c r="BH78" s="2">
        <v>4.166</v>
      </c>
      <c r="BI78" s="2">
        <v>4.373</v>
      </c>
      <c r="BJ78" s="2">
        <v>4.541</v>
      </c>
      <c r="BK78" s="2">
        <v>4.684</v>
      </c>
      <c r="BL78" s="2">
        <v>4.807</v>
      </c>
      <c r="BM78" s="2">
        <v>4.915</v>
      </c>
      <c r="BN78" s="2">
        <v>5.012</v>
      </c>
      <c r="BO78" s="2">
        <v>5.099</v>
      </c>
      <c r="BP78" s="2">
        <v>5.179</v>
      </c>
      <c r="BQ78" s="2">
        <v>5.251</v>
      </c>
      <c r="BR78" s="2">
        <v>5.319</v>
      </c>
      <c r="BS78" s="2">
        <v>5.381</v>
      </c>
      <c r="BT78" s="4">
        <v>5.439</v>
      </c>
      <c r="BU78" s="2">
        <v>5.494</v>
      </c>
      <c r="BV78" s="2">
        <v>5.545</v>
      </c>
      <c r="BW78" s="2">
        <v>5.594</v>
      </c>
      <c r="BY78" s="2">
        <v>24</v>
      </c>
      <c r="BZ78" s="2">
        <f t="shared" si="66"/>
        <v>4.166</v>
      </c>
      <c r="CB78" s="2">
        <f t="shared" si="67"/>
      </c>
      <c r="CC78" s="2">
        <f t="shared" si="47"/>
      </c>
      <c r="CD78" s="2">
        <f t="shared" si="48"/>
        <v>4.166</v>
      </c>
      <c r="CE78" s="2">
        <f t="shared" si="49"/>
      </c>
      <c r="CF78" s="2">
        <f t="shared" si="50"/>
      </c>
      <c r="CG78" s="2">
        <f t="shared" si="51"/>
      </c>
      <c r="CH78" s="2">
        <f t="shared" si="52"/>
      </c>
      <c r="CI78" s="2">
        <f t="shared" si="53"/>
      </c>
      <c r="CJ78" s="2">
        <f t="shared" si="54"/>
      </c>
      <c r="CK78" s="2">
        <f t="shared" si="55"/>
      </c>
      <c r="CL78" s="2">
        <f t="shared" si="56"/>
      </c>
      <c r="CM78" s="2">
        <f t="shared" si="57"/>
      </c>
      <c r="CN78" s="2">
        <f t="shared" si="58"/>
      </c>
      <c r="CP78" s="2">
        <f t="shared" si="59"/>
      </c>
      <c r="CQ78" s="2">
        <f t="shared" si="60"/>
      </c>
      <c r="CR78" s="2">
        <f t="shared" si="61"/>
      </c>
      <c r="CS78" s="2">
        <f t="shared" si="62"/>
      </c>
      <c r="CT78" s="2">
        <f t="shared" si="63"/>
      </c>
      <c r="CU78" s="2">
        <f t="shared" si="64"/>
      </c>
      <c r="CV78" s="2">
        <f t="shared" si="65"/>
      </c>
      <c r="DL78" s="2">
        <v>72</v>
      </c>
      <c r="DM78" s="2">
        <f t="shared" si="75"/>
      </c>
      <c r="DN78" s="2">
        <f t="shared" si="76"/>
      </c>
    </row>
    <row r="79" spans="1:118" s="2" customFormat="1" ht="12.75" customHeight="1">
      <c r="A79" s="51">
        <f t="shared" si="43"/>
      </c>
      <c r="B79" s="62">
        <f t="shared" si="44"/>
      </c>
      <c r="C79" s="27"/>
      <c r="D79" s="27"/>
      <c r="E79" s="4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4"/>
      <c r="BC79"/>
      <c r="BE79" s="2">
        <v>25</v>
      </c>
      <c r="BF79" s="25">
        <f>BF$78+(BF$84-BF$78)*(1/$BE79-1/$BE$78)/(1/$BE$84-1/$BE$78)</f>
        <v>3.5228</v>
      </c>
      <c r="BG79" s="25">
        <f aca="true" t="shared" si="79" ref="BG79:BW83">BG$78+(BG$84-BG$78)*(1/$BE79-1/$BE$78)/(1/$BE$84-1/$BE$78)</f>
        <v>3.8897999999999997</v>
      </c>
      <c r="BH79" s="25">
        <f t="shared" si="79"/>
        <v>4.1532</v>
      </c>
      <c r="BI79" s="25">
        <f t="shared" si="79"/>
        <v>4.3588000000000005</v>
      </c>
      <c r="BJ79" s="25">
        <f t="shared" si="79"/>
        <v>4.525600000000001</v>
      </c>
      <c r="BK79" s="25">
        <f t="shared" si="79"/>
        <v>4.6676</v>
      </c>
      <c r="BL79" s="25">
        <f t="shared" si="79"/>
        <v>4.7896</v>
      </c>
      <c r="BM79" s="25">
        <f t="shared" si="79"/>
        <v>4.8968</v>
      </c>
      <c r="BN79" s="25">
        <f t="shared" si="79"/>
        <v>4.992999999999999</v>
      </c>
      <c r="BO79" s="25">
        <f t="shared" si="79"/>
        <v>5.079400000000001</v>
      </c>
      <c r="BP79" s="25">
        <f t="shared" si="79"/>
        <v>5.1586</v>
      </c>
      <c r="BQ79" s="25">
        <f t="shared" si="79"/>
        <v>5.2302</v>
      </c>
      <c r="BR79" s="25">
        <f t="shared" si="79"/>
        <v>5.2974</v>
      </c>
      <c r="BS79" s="25">
        <f t="shared" si="79"/>
        <v>5.359</v>
      </c>
      <c r="BT79" s="25">
        <f t="shared" si="79"/>
        <v>5.4166</v>
      </c>
      <c r="BU79" s="25">
        <f t="shared" si="79"/>
        <v>5.471</v>
      </c>
      <c r="BV79" s="25">
        <f t="shared" si="79"/>
        <v>5.5218</v>
      </c>
      <c r="BW79" s="25">
        <f t="shared" si="79"/>
        <v>5.5702</v>
      </c>
      <c r="BY79" s="2">
        <v>25</v>
      </c>
      <c r="BZ79" s="2">
        <f t="shared" si="66"/>
        <v>4.1532</v>
      </c>
      <c r="CB79" s="2">
        <f t="shared" si="67"/>
      </c>
      <c r="CC79" s="2">
        <f t="shared" si="47"/>
      </c>
      <c r="CD79" s="2">
        <f t="shared" si="48"/>
        <v>4.1532</v>
      </c>
      <c r="CE79" s="2">
        <f t="shared" si="49"/>
      </c>
      <c r="CF79" s="2">
        <f t="shared" si="50"/>
      </c>
      <c r="CG79" s="2">
        <f t="shared" si="51"/>
      </c>
      <c r="CH79" s="2">
        <f t="shared" si="52"/>
      </c>
      <c r="CI79" s="2">
        <f t="shared" si="53"/>
      </c>
      <c r="CJ79" s="2">
        <f t="shared" si="54"/>
      </c>
      <c r="CK79" s="2">
        <f t="shared" si="55"/>
      </c>
      <c r="CL79" s="2">
        <f t="shared" si="56"/>
      </c>
      <c r="CM79" s="2">
        <f t="shared" si="57"/>
      </c>
      <c r="CN79" s="2">
        <f t="shared" si="58"/>
      </c>
      <c r="CP79" s="2">
        <f t="shared" si="59"/>
      </c>
      <c r="CQ79" s="2">
        <f t="shared" si="60"/>
      </c>
      <c r="CR79" s="2">
        <f t="shared" si="61"/>
      </c>
      <c r="CS79" s="2">
        <f t="shared" si="62"/>
      </c>
      <c r="CT79" s="2">
        <f t="shared" si="63"/>
      </c>
      <c r="CU79" s="2">
        <f t="shared" si="64"/>
      </c>
      <c r="CV79" s="2">
        <f t="shared" si="65"/>
      </c>
      <c r="DL79" s="2">
        <v>73</v>
      </c>
      <c r="DM79" s="2">
        <f t="shared" si="75"/>
      </c>
      <c r="DN79" s="2">
        <f t="shared" si="76"/>
      </c>
    </row>
    <row r="80" spans="1:118" s="2" customFormat="1" ht="12.75" customHeight="1">
      <c r="A80" s="51">
        <f t="shared" si="43"/>
      </c>
      <c r="B80" s="62">
        <f t="shared" si="44"/>
      </c>
      <c r="C80" s="27"/>
      <c r="D80" s="27"/>
      <c r="E80" s="46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4"/>
      <c r="BC80"/>
      <c r="BE80" s="2">
        <v>26</v>
      </c>
      <c r="BF80" s="25">
        <f>BF$78+(BF$84-BF$78)*(1/$BE80-1/$BE$78)/(1/$BE$84-1/$BE$78)</f>
        <v>3.5143076923076926</v>
      </c>
      <c r="BG80" s="25">
        <f aca="true" t="shared" si="80" ref="BG80:BU80">BG$78+(BG$84-BG$78)*(1/$BE80-1/$BE$78)/(1/$BE$84-1/$BE$78)</f>
        <v>3.8794615384615385</v>
      </c>
      <c r="BH80" s="25">
        <f t="shared" si="80"/>
        <v>4.141384615384616</v>
      </c>
      <c r="BI80" s="25">
        <f t="shared" si="80"/>
        <v>4.345692307692308</v>
      </c>
      <c r="BJ80" s="25">
        <f t="shared" si="80"/>
        <v>4.511384615384616</v>
      </c>
      <c r="BK80" s="25">
        <f t="shared" si="80"/>
        <v>4.652461538461539</v>
      </c>
      <c r="BL80" s="25">
        <f t="shared" si="80"/>
        <v>4.773538461538462</v>
      </c>
      <c r="BM80" s="25">
        <f t="shared" si="80"/>
        <v>4.88</v>
      </c>
      <c r="BN80" s="25">
        <f t="shared" si="80"/>
        <v>4.975461538461539</v>
      </c>
      <c r="BO80" s="25">
        <f t="shared" si="80"/>
        <v>5.061307692307692</v>
      </c>
      <c r="BP80" s="25">
        <f t="shared" si="80"/>
        <v>5.139769230769231</v>
      </c>
      <c r="BQ80" s="25">
        <f t="shared" si="80"/>
        <v>5.211</v>
      </c>
      <c r="BR80" s="25">
        <f t="shared" si="80"/>
        <v>5.277461538461538</v>
      </c>
      <c r="BS80" s="25">
        <f t="shared" si="80"/>
        <v>5.338692307692308</v>
      </c>
      <c r="BT80" s="25">
        <f t="shared" si="80"/>
        <v>5.395923076923077</v>
      </c>
      <c r="BU80" s="25">
        <f t="shared" si="80"/>
        <v>5.44976923076923</v>
      </c>
      <c r="BV80" s="25">
        <f t="shared" si="79"/>
        <v>5.500384615384616</v>
      </c>
      <c r="BW80" s="25">
        <f t="shared" si="79"/>
        <v>5.548230769230769</v>
      </c>
      <c r="BY80" s="2">
        <v>26</v>
      </c>
      <c r="BZ80" s="2">
        <f t="shared" si="66"/>
        <v>4.141384615384616</v>
      </c>
      <c r="CB80" s="2">
        <f t="shared" si="67"/>
      </c>
      <c r="CC80" s="2">
        <f t="shared" si="47"/>
      </c>
      <c r="CD80" s="2">
        <f t="shared" si="48"/>
        <v>4.141384615384616</v>
      </c>
      <c r="CE80" s="2">
        <f t="shared" si="49"/>
      </c>
      <c r="CF80" s="2">
        <f t="shared" si="50"/>
      </c>
      <c r="CG80" s="2">
        <f t="shared" si="51"/>
      </c>
      <c r="CH80" s="2">
        <f t="shared" si="52"/>
      </c>
      <c r="CI80" s="2">
        <f t="shared" si="53"/>
      </c>
      <c r="CJ80" s="2">
        <f t="shared" si="54"/>
      </c>
      <c r="CK80" s="2">
        <f t="shared" si="55"/>
      </c>
      <c r="CL80" s="2">
        <f t="shared" si="56"/>
      </c>
      <c r="CM80" s="2">
        <f t="shared" si="57"/>
      </c>
      <c r="CN80" s="2">
        <f t="shared" si="58"/>
      </c>
      <c r="CP80" s="2">
        <f t="shared" si="59"/>
      </c>
      <c r="CQ80" s="2">
        <f t="shared" si="60"/>
      </c>
      <c r="CR80" s="2">
        <f t="shared" si="61"/>
      </c>
      <c r="CS80" s="2">
        <f t="shared" si="62"/>
      </c>
      <c r="CT80" s="2">
        <f t="shared" si="63"/>
      </c>
      <c r="CU80" s="2">
        <f t="shared" si="64"/>
      </c>
      <c r="CV80" s="2">
        <f t="shared" si="65"/>
      </c>
      <c r="DL80" s="2">
        <v>74</v>
      </c>
      <c r="DM80" s="2">
        <f t="shared" si="75"/>
      </c>
      <c r="DN80" s="2">
        <f t="shared" si="76"/>
      </c>
    </row>
    <row r="81" spans="1:118" s="2" customFormat="1" ht="12.75" customHeight="1">
      <c r="A81" s="51">
        <f t="shared" si="43"/>
      </c>
      <c r="B81" s="62">
        <f t="shared" si="44"/>
      </c>
      <c r="C81" s="27"/>
      <c r="D81" s="27"/>
      <c r="E81" s="46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4"/>
      <c r="BC81"/>
      <c r="BE81" s="2">
        <v>27</v>
      </c>
      <c r="BF81" s="25">
        <f>BF$78+(BF$84-BF$78)*(1/$BE81-1/$BE$78)/(1/$BE$84-1/$BE$78)</f>
        <v>3.5064444444444445</v>
      </c>
      <c r="BG81" s="25">
        <f t="shared" si="79"/>
        <v>3.8698888888888887</v>
      </c>
      <c r="BH81" s="25">
        <f t="shared" si="79"/>
        <v>4.130444444444445</v>
      </c>
      <c r="BI81" s="25">
        <f t="shared" si="79"/>
        <v>4.333555555555556</v>
      </c>
      <c r="BJ81" s="25">
        <f t="shared" si="79"/>
        <v>4.498222222222223</v>
      </c>
      <c r="BK81" s="25">
        <f t="shared" si="79"/>
        <v>4.638444444444445</v>
      </c>
      <c r="BL81" s="25">
        <f t="shared" si="79"/>
        <v>4.758666666666667</v>
      </c>
      <c r="BM81" s="25">
        <f t="shared" si="79"/>
        <v>4.864444444444445</v>
      </c>
      <c r="BN81" s="25">
        <f t="shared" si="79"/>
        <v>4.9592222222222215</v>
      </c>
      <c r="BO81" s="25">
        <f t="shared" si="79"/>
        <v>5.044555555555556</v>
      </c>
      <c r="BP81" s="25">
        <f t="shared" si="79"/>
        <v>5.122333333333334</v>
      </c>
      <c r="BQ81" s="25">
        <f t="shared" si="79"/>
        <v>5.193222222222222</v>
      </c>
      <c r="BR81" s="25">
        <f t="shared" si="79"/>
        <v>5.259</v>
      </c>
      <c r="BS81" s="25">
        <f t="shared" si="79"/>
        <v>5.319888888888889</v>
      </c>
      <c r="BT81" s="25">
        <f t="shared" si="79"/>
        <v>5.376777777777778</v>
      </c>
      <c r="BU81" s="25">
        <f t="shared" si="79"/>
        <v>5.430111111111111</v>
      </c>
      <c r="BV81" s="25">
        <f t="shared" si="79"/>
        <v>5.480555555555556</v>
      </c>
      <c r="BW81" s="25">
        <f t="shared" si="79"/>
        <v>5.527888888888889</v>
      </c>
      <c r="BY81" s="2">
        <v>27</v>
      </c>
      <c r="BZ81" s="2">
        <f t="shared" si="66"/>
        <v>4.130444444444445</v>
      </c>
      <c r="CB81" s="2">
        <f t="shared" si="67"/>
      </c>
      <c r="CC81" s="2">
        <f t="shared" si="47"/>
      </c>
      <c r="CD81" s="2">
        <f t="shared" si="48"/>
        <v>4.130444444444445</v>
      </c>
      <c r="CE81" s="2">
        <f t="shared" si="49"/>
      </c>
      <c r="CF81" s="2">
        <f t="shared" si="50"/>
      </c>
      <c r="CG81" s="2">
        <f t="shared" si="51"/>
      </c>
      <c r="CH81" s="2">
        <f t="shared" si="52"/>
      </c>
      <c r="CI81" s="2">
        <f t="shared" si="53"/>
      </c>
      <c r="CJ81" s="2">
        <f t="shared" si="54"/>
      </c>
      <c r="CK81" s="2">
        <f t="shared" si="55"/>
      </c>
      <c r="CL81" s="2">
        <f t="shared" si="56"/>
      </c>
      <c r="CM81" s="2">
        <f t="shared" si="57"/>
      </c>
      <c r="CN81" s="2">
        <f t="shared" si="58"/>
      </c>
      <c r="CP81" s="2">
        <f t="shared" si="59"/>
      </c>
      <c r="CQ81" s="2">
        <f t="shared" si="60"/>
      </c>
      <c r="CR81" s="2">
        <f t="shared" si="61"/>
      </c>
      <c r="CS81" s="2">
        <f t="shared" si="62"/>
      </c>
      <c r="CT81" s="2">
        <f t="shared" si="63"/>
      </c>
      <c r="CU81" s="2">
        <f t="shared" si="64"/>
      </c>
      <c r="CV81" s="2">
        <f t="shared" si="65"/>
      </c>
      <c r="DL81" s="2">
        <v>75</v>
      </c>
      <c r="DM81" s="2">
        <f t="shared" si="75"/>
      </c>
      <c r="DN81" s="2">
        <f t="shared" si="76"/>
      </c>
    </row>
    <row r="82" spans="1:118" s="2" customFormat="1" ht="12.75" customHeight="1">
      <c r="A82" s="51">
        <f t="shared" si="43"/>
      </c>
      <c r="B82" s="62">
        <f t="shared" si="44"/>
      </c>
      <c r="C82" s="27"/>
      <c r="D82" s="27"/>
      <c r="E82" s="46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4"/>
      <c r="BC82"/>
      <c r="BE82" s="2">
        <v>28</v>
      </c>
      <c r="BF82" s="25">
        <f>BF$78+(BF$84-BF$78)*(1/$BE82-1/$BE$78)/(1/$BE$84-1/$BE$78)</f>
        <v>3.499142857142857</v>
      </c>
      <c r="BG82" s="25">
        <f t="shared" si="79"/>
        <v>3.861</v>
      </c>
      <c r="BH82" s="25">
        <f t="shared" si="79"/>
        <v>4.120285714285715</v>
      </c>
      <c r="BI82" s="25">
        <f t="shared" si="79"/>
        <v>4.322285714285714</v>
      </c>
      <c r="BJ82" s="25">
        <f t="shared" si="79"/>
        <v>4.486000000000001</v>
      </c>
      <c r="BK82" s="25">
        <f t="shared" si="79"/>
        <v>4.6254285714285714</v>
      </c>
      <c r="BL82" s="25">
        <f t="shared" si="79"/>
        <v>4.744857142857143</v>
      </c>
      <c r="BM82" s="25">
        <f t="shared" si="79"/>
        <v>4.85</v>
      </c>
      <c r="BN82" s="25">
        <f t="shared" si="79"/>
        <v>4.9441428571428565</v>
      </c>
      <c r="BO82" s="25">
        <f t="shared" si="79"/>
        <v>5.029</v>
      </c>
      <c r="BP82" s="25">
        <f t="shared" si="79"/>
        <v>5.106142857142857</v>
      </c>
      <c r="BQ82" s="25">
        <f t="shared" si="79"/>
        <v>5.176714285714286</v>
      </c>
      <c r="BR82" s="25">
        <f t="shared" si="79"/>
        <v>5.241857142857143</v>
      </c>
      <c r="BS82" s="25">
        <f t="shared" si="79"/>
        <v>5.302428571428571</v>
      </c>
      <c r="BT82" s="25">
        <f t="shared" si="79"/>
        <v>5.359</v>
      </c>
      <c r="BU82" s="25">
        <f t="shared" si="79"/>
        <v>5.4118571428571425</v>
      </c>
      <c r="BV82" s="25">
        <f t="shared" si="79"/>
        <v>5.462142857142857</v>
      </c>
      <c r="BW82" s="25">
        <f t="shared" si="79"/>
        <v>5.5089999999999995</v>
      </c>
      <c r="BY82" s="2">
        <v>28</v>
      </c>
      <c r="BZ82" s="2">
        <f t="shared" si="66"/>
        <v>4.120285714285715</v>
      </c>
      <c r="CB82" s="2">
        <f t="shared" si="67"/>
      </c>
      <c r="CC82" s="2">
        <f t="shared" si="47"/>
      </c>
      <c r="CD82" s="2">
        <f t="shared" si="48"/>
        <v>4.120285714285715</v>
      </c>
      <c r="CE82" s="2">
        <f t="shared" si="49"/>
      </c>
      <c r="CF82" s="2">
        <f t="shared" si="50"/>
      </c>
      <c r="CG82" s="2">
        <f t="shared" si="51"/>
      </c>
      <c r="CH82" s="2">
        <f t="shared" si="52"/>
      </c>
      <c r="CI82" s="2">
        <f t="shared" si="53"/>
      </c>
      <c r="CJ82" s="2">
        <f t="shared" si="54"/>
      </c>
      <c r="CK82" s="2">
        <f t="shared" si="55"/>
      </c>
      <c r="CL82" s="2">
        <f t="shared" si="56"/>
      </c>
      <c r="CM82" s="2">
        <f t="shared" si="57"/>
      </c>
      <c r="CN82" s="2">
        <f t="shared" si="58"/>
      </c>
      <c r="CP82" s="2">
        <f t="shared" si="59"/>
      </c>
      <c r="CQ82" s="2">
        <f t="shared" si="60"/>
      </c>
      <c r="CR82" s="2">
        <f t="shared" si="61"/>
      </c>
      <c r="CS82" s="2">
        <f t="shared" si="62"/>
      </c>
      <c r="CT82" s="2">
        <f t="shared" si="63"/>
      </c>
      <c r="CU82" s="2">
        <f t="shared" si="64"/>
      </c>
      <c r="CV82" s="2">
        <f t="shared" si="65"/>
      </c>
      <c r="DL82" s="2">
        <v>76</v>
      </c>
      <c r="DM82" s="2">
        <f t="shared" si="75"/>
      </c>
      <c r="DN82" s="2">
        <f t="shared" si="76"/>
      </c>
    </row>
    <row r="83" spans="1:118" s="2" customFormat="1" ht="12.75" customHeight="1">
      <c r="A83" s="51">
        <f t="shared" si="43"/>
      </c>
      <c r="B83" s="62">
        <f t="shared" si="44"/>
      </c>
      <c r="C83" s="27"/>
      <c r="D83" s="27"/>
      <c r="E83" s="46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4"/>
      <c r="BC83"/>
      <c r="BE83" s="2">
        <v>29</v>
      </c>
      <c r="BF83" s="25">
        <f>BF$78+(BF$84-BF$78)*(1/$BE83-1/$BE$78)/(1/$BE$84-1/$BE$78)</f>
        <v>3.4923448275862072</v>
      </c>
      <c r="BG83" s="25">
        <f t="shared" si="79"/>
        <v>3.8527241379310344</v>
      </c>
      <c r="BH83" s="25">
        <f t="shared" si="79"/>
        <v>4.110827586206897</v>
      </c>
      <c r="BI83" s="25">
        <f t="shared" si="79"/>
        <v>4.3117931034482755</v>
      </c>
      <c r="BJ83" s="25">
        <f t="shared" si="79"/>
        <v>4.474620689655173</v>
      </c>
      <c r="BK83" s="25">
        <f t="shared" si="79"/>
        <v>4.613310344827586</v>
      </c>
      <c r="BL83" s="25">
        <f t="shared" si="79"/>
        <v>4.732</v>
      </c>
      <c r="BM83" s="25">
        <f t="shared" si="79"/>
        <v>4.836551724137931</v>
      </c>
      <c r="BN83" s="25">
        <f t="shared" si="79"/>
        <v>4.930103448275862</v>
      </c>
      <c r="BO83" s="25">
        <f t="shared" si="79"/>
        <v>5.014517241379311</v>
      </c>
      <c r="BP83" s="25">
        <f t="shared" si="79"/>
        <v>5.091068965517241</v>
      </c>
      <c r="BQ83" s="25">
        <f t="shared" si="79"/>
        <v>5.161344827586207</v>
      </c>
      <c r="BR83" s="25">
        <f t="shared" si="79"/>
        <v>5.225896551724138</v>
      </c>
      <c r="BS83" s="25">
        <f t="shared" si="79"/>
        <v>5.286172413793103</v>
      </c>
      <c r="BT83" s="25">
        <f t="shared" si="79"/>
        <v>5.342448275862069</v>
      </c>
      <c r="BU83" s="25">
        <f t="shared" si="79"/>
        <v>5.394862068965517</v>
      </c>
      <c r="BV83" s="25">
        <f t="shared" si="79"/>
        <v>5.445</v>
      </c>
      <c r="BW83" s="25">
        <f t="shared" si="79"/>
        <v>5.491413793103448</v>
      </c>
      <c r="BY83" s="2">
        <v>29</v>
      </c>
      <c r="BZ83" s="2">
        <f t="shared" si="66"/>
        <v>4.110827586206897</v>
      </c>
      <c r="CB83" s="2">
        <f t="shared" si="67"/>
      </c>
      <c r="CC83" s="2">
        <f t="shared" si="47"/>
      </c>
      <c r="CD83" s="2">
        <f t="shared" si="48"/>
        <v>4.110827586206897</v>
      </c>
      <c r="CE83" s="2">
        <f t="shared" si="49"/>
      </c>
      <c r="CF83" s="2">
        <f t="shared" si="50"/>
      </c>
      <c r="CG83" s="2">
        <f t="shared" si="51"/>
      </c>
      <c r="CH83" s="2">
        <f t="shared" si="52"/>
      </c>
      <c r="CI83" s="2">
        <f t="shared" si="53"/>
      </c>
      <c r="CJ83" s="2">
        <f t="shared" si="54"/>
      </c>
      <c r="CK83" s="2">
        <f t="shared" si="55"/>
      </c>
      <c r="CL83" s="2">
        <f t="shared" si="56"/>
      </c>
      <c r="CM83" s="2">
        <f t="shared" si="57"/>
      </c>
      <c r="CN83" s="2">
        <f t="shared" si="58"/>
      </c>
      <c r="CP83" s="2">
        <f t="shared" si="59"/>
      </c>
      <c r="CQ83" s="2">
        <f t="shared" si="60"/>
      </c>
      <c r="CR83" s="2">
        <f t="shared" si="61"/>
      </c>
      <c r="CS83" s="2">
        <f t="shared" si="62"/>
      </c>
      <c r="CT83" s="2">
        <f t="shared" si="63"/>
      </c>
      <c r="CU83" s="2">
        <f t="shared" si="64"/>
      </c>
      <c r="CV83" s="2">
        <f t="shared" si="65"/>
      </c>
      <c r="DL83" s="2">
        <v>77</v>
      </c>
      <c r="DM83" s="2">
        <f t="shared" si="75"/>
      </c>
      <c r="DN83" s="2">
        <f t="shared" si="76"/>
      </c>
    </row>
    <row r="84" spans="1:118" s="2" customFormat="1" ht="12.75" customHeight="1">
      <c r="A84" s="51">
        <f t="shared" si="43"/>
      </c>
      <c r="B84" s="62">
        <f t="shared" si="44"/>
      </c>
      <c r="C84" s="27"/>
      <c r="D84" s="27"/>
      <c r="E84" s="46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4"/>
      <c r="BC84"/>
      <c r="BE84" s="2">
        <v>30</v>
      </c>
      <c r="BF84" s="2">
        <v>3.486</v>
      </c>
      <c r="BG84" s="2">
        <v>3.845</v>
      </c>
      <c r="BH84" s="2">
        <v>4.102</v>
      </c>
      <c r="BI84" s="2">
        <v>4.302</v>
      </c>
      <c r="BJ84" s="2">
        <v>4.464</v>
      </c>
      <c r="BK84" s="2">
        <v>4.602</v>
      </c>
      <c r="BL84" s="2">
        <v>4.72</v>
      </c>
      <c r="BM84" s="2">
        <v>4.824</v>
      </c>
      <c r="BN84" s="2">
        <v>4.917</v>
      </c>
      <c r="BO84" s="2">
        <v>5.001</v>
      </c>
      <c r="BP84" s="2">
        <v>5.077</v>
      </c>
      <c r="BQ84" s="2">
        <v>5.147</v>
      </c>
      <c r="BR84" s="2">
        <v>5.211</v>
      </c>
      <c r="BS84" s="2">
        <v>5.271</v>
      </c>
      <c r="BT84" s="4">
        <v>5.327</v>
      </c>
      <c r="BU84" s="2">
        <v>5.379</v>
      </c>
      <c r="BV84" s="2">
        <v>5.429</v>
      </c>
      <c r="BW84" s="2">
        <v>5.475</v>
      </c>
      <c r="BY84" s="2">
        <v>30</v>
      </c>
      <c r="BZ84" s="2">
        <f t="shared" si="66"/>
        <v>4.102</v>
      </c>
      <c r="CB84" s="2">
        <f t="shared" si="67"/>
      </c>
      <c r="CC84" s="2">
        <f t="shared" si="47"/>
      </c>
      <c r="CD84" s="2">
        <f t="shared" si="48"/>
        <v>4.102</v>
      </c>
      <c r="CE84" s="2">
        <f t="shared" si="49"/>
      </c>
      <c r="CF84" s="2">
        <f t="shared" si="50"/>
      </c>
      <c r="CG84" s="2">
        <f t="shared" si="51"/>
      </c>
      <c r="CH84" s="2">
        <f t="shared" si="52"/>
      </c>
      <c r="CI84" s="2">
        <f t="shared" si="53"/>
      </c>
      <c r="CJ84" s="2">
        <f t="shared" si="54"/>
      </c>
      <c r="CK84" s="2">
        <f t="shared" si="55"/>
      </c>
      <c r="CL84" s="2">
        <f t="shared" si="56"/>
      </c>
      <c r="CM84" s="2">
        <f t="shared" si="57"/>
      </c>
      <c r="CN84" s="2">
        <f t="shared" si="58"/>
      </c>
      <c r="CP84" s="2">
        <f t="shared" si="59"/>
      </c>
      <c r="CQ84" s="2">
        <f t="shared" si="60"/>
      </c>
      <c r="CR84" s="2">
        <f t="shared" si="61"/>
      </c>
      <c r="CS84" s="2">
        <f t="shared" si="62"/>
      </c>
      <c r="CT84" s="2">
        <f t="shared" si="63"/>
      </c>
      <c r="CU84" s="2">
        <f t="shared" si="64"/>
      </c>
      <c r="CV84" s="2">
        <f t="shared" si="65"/>
      </c>
      <c r="DL84" s="2">
        <v>78</v>
      </c>
      <c r="DM84" s="2">
        <f t="shared" si="75"/>
      </c>
      <c r="DN84" s="2">
        <f t="shared" si="76"/>
      </c>
    </row>
    <row r="85" spans="1:118" s="2" customFormat="1" ht="12.75" customHeight="1">
      <c r="A85" s="51">
        <f t="shared" si="43"/>
      </c>
      <c r="B85" s="62">
        <f t="shared" si="44"/>
      </c>
      <c r="C85" s="27"/>
      <c r="D85" s="27"/>
      <c r="E85" s="46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4"/>
      <c r="BC85"/>
      <c r="BE85" s="2">
        <v>31</v>
      </c>
      <c r="BF85" s="25">
        <f aca="true" t="shared" si="81" ref="BF85:BF93">BF$84+(BF$94-BF$84)*(1/$BE85-1/$BE$84)/(1/$BE$94-1/$BE$84)</f>
        <v>3.4803225806451614</v>
      </c>
      <c r="BG85" s="25">
        <f aca="true" t="shared" si="82" ref="BG85:BW93">BG$84+(BG$94-BG$84)*(1/$BE85-1/$BE$84)/(1/$BE$94-1/$BE$84)</f>
        <v>3.838032258064516</v>
      </c>
      <c r="BH85" s="25">
        <f t="shared" si="82"/>
        <v>4.093870967741935</v>
      </c>
      <c r="BI85" s="25">
        <f t="shared" si="82"/>
        <v>4.292967741935484</v>
      </c>
      <c r="BJ85" s="25">
        <f t="shared" si="82"/>
        <v>4.454322580645162</v>
      </c>
      <c r="BK85" s="25">
        <f t="shared" si="82"/>
        <v>4.591548387096775</v>
      </c>
      <c r="BL85" s="25">
        <f t="shared" si="82"/>
        <v>4.709032258064516</v>
      </c>
      <c r="BM85" s="25">
        <f t="shared" si="82"/>
        <v>4.812516129032258</v>
      </c>
      <c r="BN85" s="25">
        <f t="shared" si="82"/>
        <v>4.905</v>
      </c>
      <c r="BO85" s="25">
        <f t="shared" si="82"/>
        <v>4.988483870967742</v>
      </c>
      <c r="BP85" s="25">
        <f t="shared" si="82"/>
        <v>5.0640967741935485</v>
      </c>
      <c r="BQ85" s="25">
        <f t="shared" si="82"/>
        <v>5.133709677419355</v>
      </c>
      <c r="BR85" s="25">
        <f t="shared" si="82"/>
        <v>5.197451612903226</v>
      </c>
      <c r="BS85" s="25">
        <f t="shared" si="82"/>
        <v>5.257064516129033</v>
      </c>
      <c r="BT85" s="25">
        <f t="shared" si="82"/>
        <v>5.312677419354839</v>
      </c>
      <c r="BU85" s="25">
        <f t="shared" si="82"/>
        <v>5.364419354838709</v>
      </c>
      <c r="BV85" s="25">
        <f t="shared" si="82"/>
        <v>5.414032258064516</v>
      </c>
      <c r="BW85" s="25">
        <f t="shared" si="82"/>
        <v>5.4599032258064515</v>
      </c>
      <c r="BY85" s="2">
        <v>31</v>
      </c>
      <c r="BZ85" s="2">
        <f t="shared" si="66"/>
        <v>4.093870967741935</v>
      </c>
      <c r="CB85" s="2">
        <f t="shared" si="67"/>
      </c>
      <c r="CC85" s="2">
        <f t="shared" si="47"/>
      </c>
      <c r="CD85" s="2">
        <f t="shared" si="48"/>
        <v>4.093870967741935</v>
      </c>
      <c r="CE85" s="2">
        <f t="shared" si="49"/>
      </c>
      <c r="CF85" s="2">
        <f t="shared" si="50"/>
      </c>
      <c r="CG85" s="2">
        <f t="shared" si="51"/>
      </c>
      <c r="CH85" s="2">
        <f t="shared" si="52"/>
      </c>
      <c r="CI85" s="2">
        <f t="shared" si="53"/>
      </c>
      <c r="CJ85" s="2">
        <f t="shared" si="54"/>
      </c>
      <c r="CK85" s="2">
        <f t="shared" si="55"/>
      </c>
      <c r="CL85" s="2">
        <f t="shared" si="56"/>
      </c>
      <c r="CM85" s="2">
        <f t="shared" si="57"/>
      </c>
      <c r="CN85" s="2">
        <f t="shared" si="58"/>
      </c>
      <c r="CP85" s="2">
        <f t="shared" si="59"/>
      </c>
      <c r="CQ85" s="2">
        <f t="shared" si="60"/>
      </c>
      <c r="CR85" s="2">
        <f t="shared" si="61"/>
      </c>
      <c r="CS85" s="2">
        <f t="shared" si="62"/>
      </c>
      <c r="CT85" s="2">
        <f t="shared" si="63"/>
      </c>
      <c r="CU85" s="2">
        <f t="shared" si="64"/>
      </c>
      <c r="CV85" s="2">
        <f t="shared" si="65"/>
      </c>
      <c r="DL85" s="2">
        <v>79</v>
      </c>
      <c r="DM85" s="2">
        <f t="shared" si="75"/>
      </c>
      <c r="DN85" s="2">
        <f t="shared" si="76"/>
      </c>
    </row>
    <row r="86" spans="1:118" s="2" customFormat="1" ht="12.75" customHeight="1">
      <c r="A86" s="51">
        <f t="shared" si="43"/>
      </c>
      <c r="B86" s="62">
        <f t="shared" si="44"/>
      </c>
      <c r="C86" s="27"/>
      <c r="D86" s="27"/>
      <c r="E86" s="46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4"/>
      <c r="BC86"/>
      <c r="BE86" s="2">
        <v>32</v>
      </c>
      <c r="BF86" s="25">
        <f t="shared" si="81"/>
        <v>3.475</v>
      </c>
      <c r="BG86" s="25">
        <f aca="true" t="shared" si="83" ref="BG86:BU86">BG$84+(BG$94-BG$84)*(1/$BE86-1/$BE$84)/(1/$BE$94-1/$BE$84)</f>
        <v>3.8315</v>
      </c>
      <c r="BH86" s="25">
        <f t="shared" si="83"/>
        <v>4.08625</v>
      </c>
      <c r="BI86" s="25">
        <f t="shared" si="83"/>
        <v>4.2844999999999995</v>
      </c>
      <c r="BJ86" s="25">
        <f t="shared" si="83"/>
        <v>4.445250000000001</v>
      </c>
      <c r="BK86" s="25">
        <f t="shared" si="83"/>
        <v>4.58175</v>
      </c>
      <c r="BL86" s="25">
        <f t="shared" si="83"/>
        <v>4.6987499999999995</v>
      </c>
      <c r="BM86" s="25">
        <f t="shared" si="83"/>
        <v>4.80175</v>
      </c>
      <c r="BN86" s="25">
        <f t="shared" si="83"/>
        <v>4.89375</v>
      </c>
      <c r="BO86" s="25">
        <f t="shared" si="83"/>
        <v>4.97675</v>
      </c>
      <c r="BP86" s="25">
        <f t="shared" si="83"/>
        <v>5.052</v>
      </c>
      <c r="BQ86" s="25">
        <f t="shared" si="83"/>
        <v>5.12125</v>
      </c>
      <c r="BR86" s="25">
        <f t="shared" si="83"/>
        <v>5.18475</v>
      </c>
      <c r="BS86" s="25">
        <f t="shared" si="83"/>
        <v>5.244</v>
      </c>
      <c r="BT86" s="25">
        <f t="shared" si="83"/>
        <v>5.29925</v>
      </c>
      <c r="BU86" s="25">
        <f t="shared" si="83"/>
        <v>5.35075</v>
      </c>
      <c r="BV86" s="25">
        <f t="shared" si="82"/>
        <v>5.4</v>
      </c>
      <c r="BW86" s="25">
        <f t="shared" si="82"/>
        <v>5.445749999999999</v>
      </c>
      <c r="BY86" s="2">
        <v>32</v>
      </c>
      <c r="BZ86" s="2">
        <f t="shared" si="66"/>
        <v>4.08625</v>
      </c>
      <c r="CB86" s="2">
        <f t="shared" si="67"/>
      </c>
      <c r="CC86" s="2">
        <f t="shared" si="47"/>
      </c>
      <c r="CD86" s="2">
        <f t="shared" si="48"/>
        <v>4.08625</v>
      </c>
      <c r="CE86" s="2">
        <f t="shared" si="49"/>
      </c>
      <c r="CF86" s="2">
        <f t="shared" si="50"/>
      </c>
      <c r="CG86" s="2">
        <f t="shared" si="51"/>
      </c>
      <c r="CH86" s="2">
        <f t="shared" si="52"/>
      </c>
      <c r="CI86" s="2">
        <f t="shared" si="53"/>
      </c>
      <c r="CJ86" s="2">
        <f t="shared" si="54"/>
      </c>
      <c r="CK86" s="2">
        <f t="shared" si="55"/>
      </c>
      <c r="CL86" s="2">
        <f t="shared" si="56"/>
      </c>
      <c r="CM86" s="2">
        <f t="shared" si="57"/>
      </c>
      <c r="CN86" s="2">
        <f t="shared" si="58"/>
      </c>
      <c r="CP86" s="2">
        <f t="shared" si="59"/>
      </c>
      <c r="CQ86" s="2">
        <f t="shared" si="60"/>
      </c>
      <c r="CR86" s="2">
        <f t="shared" si="61"/>
      </c>
      <c r="CS86" s="2">
        <f t="shared" si="62"/>
      </c>
      <c r="CT86" s="2">
        <f t="shared" si="63"/>
      </c>
      <c r="CU86" s="2">
        <f t="shared" si="64"/>
      </c>
      <c r="CV86" s="2">
        <f t="shared" si="65"/>
      </c>
      <c r="DL86" s="2">
        <v>80</v>
      </c>
      <c r="DM86" s="2">
        <f t="shared" si="75"/>
      </c>
      <c r="DN86" s="2">
        <f t="shared" si="76"/>
      </c>
    </row>
    <row r="87" spans="1:118" s="2" customFormat="1" ht="12.75" customHeight="1">
      <c r="A87" s="51">
        <f t="shared" si="43"/>
      </c>
      <c r="B87" s="62">
        <f t="shared" si="44"/>
      </c>
      <c r="C87" s="27"/>
      <c r="D87" s="27"/>
      <c r="E87" s="46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4"/>
      <c r="BC87"/>
      <c r="BE87" s="2">
        <v>33</v>
      </c>
      <c r="BF87" s="25">
        <f t="shared" si="81"/>
        <v>3.47</v>
      </c>
      <c r="BG87" s="25">
        <f t="shared" si="82"/>
        <v>3.8253636363636363</v>
      </c>
      <c r="BH87" s="25">
        <f t="shared" si="82"/>
        <v>4.079090909090909</v>
      </c>
      <c r="BI87" s="25">
        <f t="shared" si="82"/>
        <v>4.276545454545454</v>
      </c>
      <c r="BJ87" s="25">
        <f t="shared" si="82"/>
        <v>4.436727272727273</v>
      </c>
      <c r="BK87" s="25">
        <f t="shared" si="82"/>
        <v>4.5725454545454545</v>
      </c>
      <c r="BL87" s="25">
        <f t="shared" si="82"/>
        <v>4.6890909090909085</v>
      </c>
      <c r="BM87" s="25">
        <f t="shared" si="82"/>
        <v>4.791636363636363</v>
      </c>
      <c r="BN87" s="25">
        <f t="shared" si="82"/>
        <v>4.883181818181818</v>
      </c>
      <c r="BO87" s="25">
        <f t="shared" si="82"/>
        <v>4.965727272727273</v>
      </c>
      <c r="BP87" s="25">
        <f t="shared" si="82"/>
        <v>5.040636363636364</v>
      </c>
      <c r="BQ87" s="25">
        <f t="shared" si="82"/>
        <v>5.109545454545454</v>
      </c>
      <c r="BR87" s="25">
        <f t="shared" si="82"/>
        <v>5.172818181818182</v>
      </c>
      <c r="BS87" s="25">
        <f t="shared" si="82"/>
        <v>5.231727272727273</v>
      </c>
      <c r="BT87" s="25">
        <f t="shared" si="82"/>
        <v>5.286636363636363</v>
      </c>
      <c r="BU87" s="25">
        <f t="shared" si="82"/>
        <v>5.337909090909091</v>
      </c>
      <c r="BV87" s="25">
        <f t="shared" si="82"/>
        <v>5.386818181818182</v>
      </c>
      <c r="BW87" s="25">
        <f t="shared" si="82"/>
        <v>5.432454545454545</v>
      </c>
      <c r="BY87" s="2">
        <v>33</v>
      </c>
      <c r="BZ87" s="2">
        <f t="shared" si="66"/>
        <v>4.079090909090909</v>
      </c>
      <c r="CB87" s="2">
        <f t="shared" si="67"/>
      </c>
      <c r="CC87" s="2">
        <f t="shared" si="47"/>
      </c>
      <c r="CD87" s="2">
        <f t="shared" si="48"/>
        <v>4.079090909090909</v>
      </c>
      <c r="CE87" s="2">
        <f t="shared" si="49"/>
      </c>
      <c r="CF87" s="2">
        <f t="shared" si="50"/>
      </c>
      <c r="CG87" s="2">
        <f t="shared" si="51"/>
      </c>
      <c r="CH87" s="2">
        <f t="shared" si="52"/>
      </c>
      <c r="CI87" s="2">
        <f t="shared" si="53"/>
      </c>
      <c r="CJ87" s="2">
        <f t="shared" si="54"/>
      </c>
      <c r="CK87" s="2">
        <f t="shared" si="55"/>
      </c>
      <c r="CL87" s="2">
        <f t="shared" si="56"/>
      </c>
      <c r="CM87" s="2">
        <f t="shared" si="57"/>
      </c>
      <c r="CN87" s="2">
        <f t="shared" si="58"/>
      </c>
      <c r="CP87" s="2">
        <f t="shared" si="59"/>
      </c>
      <c r="CQ87" s="2">
        <f t="shared" si="60"/>
      </c>
      <c r="CR87" s="2">
        <f t="shared" si="61"/>
      </c>
      <c r="CS87" s="2">
        <f t="shared" si="62"/>
      </c>
      <c r="CT87" s="2">
        <f t="shared" si="63"/>
      </c>
      <c r="CU87" s="2">
        <f t="shared" si="64"/>
      </c>
      <c r="CV87" s="2">
        <f t="shared" si="65"/>
      </c>
      <c r="DL87" s="2">
        <v>81</v>
      </c>
      <c r="DM87" s="2">
        <f t="shared" si="75"/>
      </c>
      <c r="DN87" s="2">
        <f t="shared" si="76"/>
      </c>
    </row>
    <row r="88" spans="1:118" s="2" customFormat="1" ht="12.75" customHeight="1">
      <c r="A88" s="51">
        <f t="shared" si="43"/>
      </c>
      <c r="B88" s="62">
        <f t="shared" si="44"/>
      </c>
      <c r="C88" s="27"/>
      <c r="D88" s="27"/>
      <c r="E88" s="46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4"/>
      <c r="BC88"/>
      <c r="BE88" s="2">
        <v>34</v>
      </c>
      <c r="BF88" s="25">
        <f t="shared" si="81"/>
        <v>3.465294117647059</v>
      </c>
      <c r="BG88" s="25">
        <f t="shared" si="82"/>
        <v>3.8195882352941175</v>
      </c>
      <c r="BH88" s="25">
        <f t="shared" si="82"/>
        <v>4.0723529411764705</v>
      </c>
      <c r="BI88" s="25">
        <f t="shared" si="82"/>
        <v>4.269058823529412</v>
      </c>
      <c r="BJ88" s="25">
        <f t="shared" si="82"/>
        <v>4.428705882352942</v>
      </c>
      <c r="BK88" s="25">
        <f t="shared" si="82"/>
        <v>4.563882352941176</v>
      </c>
      <c r="BL88" s="25">
        <f t="shared" si="82"/>
        <v>4.68</v>
      </c>
      <c r="BM88" s="25">
        <f t="shared" si="82"/>
        <v>4.782117647058824</v>
      </c>
      <c r="BN88" s="25">
        <f t="shared" si="82"/>
        <v>4.873235294117647</v>
      </c>
      <c r="BO88" s="25">
        <f t="shared" si="82"/>
        <v>4.9553529411764705</v>
      </c>
      <c r="BP88" s="25">
        <f t="shared" si="82"/>
        <v>5.029941176470588</v>
      </c>
      <c r="BQ88" s="25">
        <f t="shared" si="82"/>
        <v>5.098529411764706</v>
      </c>
      <c r="BR88" s="25">
        <f t="shared" si="82"/>
        <v>5.161588235294118</v>
      </c>
      <c r="BS88" s="25">
        <f t="shared" si="82"/>
        <v>5.220176470588235</v>
      </c>
      <c r="BT88" s="25">
        <f t="shared" si="82"/>
        <v>5.274764705882353</v>
      </c>
      <c r="BU88" s="25">
        <f t="shared" si="82"/>
        <v>5.325823529411765</v>
      </c>
      <c r="BV88" s="25">
        <f t="shared" si="82"/>
        <v>5.374411764705882</v>
      </c>
      <c r="BW88" s="25">
        <f t="shared" si="82"/>
        <v>5.419941176470588</v>
      </c>
      <c r="BY88" s="2">
        <v>34</v>
      </c>
      <c r="BZ88" s="2">
        <f t="shared" si="66"/>
        <v>4.0723529411764705</v>
      </c>
      <c r="CB88" s="2">
        <f t="shared" si="67"/>
      </c>
      <c r="CC88" s="2">
        <f t="shared" si="47"/>
      </c>
      <c r="CD88" s="2">
        <f t="shared" si="48"/>
        <v>4.0723529411764705</v>
      </c>
      <c r="CE88" s="2">
        <f t="shared" si="49"/>
      </c>
      <c r="CF88" s="2">
        <f t="shared" si="50"/>
      </c>
      <c r="CG88" s="2">
        <f t="shared" si="51"/>
      </c>
      <c r="CH88" s="2">
        <f t="shared" si="52"/>
      </c>
      <c r="CI88" s="2">
        <f t="shared" si="53"/>
      </c>
      <c r="CJ88" s="2">
        <f t="shared" si="54"/>
      </c>
      <c r="CK88" s="2">
        <f t="shared" si="55"/>
      </c>
      <c r="CL88" s="2">
        <f t="shared" si="56"/>
      </c>
      <c r="CM88" s="2">
        <f t="shared" si="57"/>
      </c>
      <c r="CN88" s="2">
        <f t="shared" si="58"/>
      </c>
      <c r="CP88" s="2">
        <f t="shared" si="59"/>
      </c>
      <c r="CQ88" s="2">
        <f t="shared" si="60"/>
      </c>
      <c r="CR88" s="2">
        <f t="shared" si="61"/>
      </c>
      <c r="CS88" s="2">
        <f t="shared" si="62"/>
      </c>
      <c r="CT88" s="2">
        <f t="shared" si="63"/>
      </c>
      <c r="CU88" s="2">
        <f t="shared" si="64"/>
      </c>
      <c r="CV88" s="2">
        <f t="shared" si="65"/>
      </c>
      <c r="DL88" s="2">
        <v>82</v>
      </c>
      <c r="DM88" s="2">
        <f t="shared" si="75"/>
      </c>
      <c r="DN88" s="2">
        <f t="shared" si="76"/>
      </c>
    </row>
    <row r="89" spans="1:118" s="2" customFormat="1" ht="12.75" customHeight="1">
      <c r="A89" s="51">
        <f t="shared" si="43"/>
      </c>
      <c r="B89" s="62">
        <f t="shared" si="44"/>
      </c>
      <c r="C89" s="27"/>
      <c r="D89" s="27"/>
      <c r="E89" s="46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4"/>
      <c r="BC89"/>
      <c r="BE89" s="2">
        <v>35</v>
      </c>
      <c r="BF89" s="25">
        <f t="shared" si="81"/>
        <v>3.460857142857143</v>
      </c>
      <c r="BG89" s="25">
        <f t="shared" si="82"/>
        <v>3.814142857142857</v>
      </c>
      <c r="BH89" s="25">
        <f t="shared" si="82"/>
        <v>4.066</v>
      </c>
      <c r="BI89" s="25">
        <f t="shared" si="82"/>
        <v>4.262</v>
      </c>
      <c r="BJ89" s="25">
        <f t="shared" si="82"/>
        <v>4.421142857142858</v>
      </c>
      <c r="BK89" s="25">
        <f t="shared" si="82"/>
        <v>4.555714285714286</v>
      </c>
      <c r="BL89" s="25">
        <f t="shared" si="82"/>
        <v>4.671428571428571</v>
      </c>
      <c r="BM89" s="25">
        <f t="shared" si="82"/>
        <v>4.773142857142857</v>
      </c>
      <c r="BN89" s="25">
        <f t="shared" si="82"/>
        <v>4.863857142857142</v>
      </c>
      <c r="BO89" s="25">
        <f t="shared" si="82"/>
        <v>4.945571428571428</v>
      </c>
      <c r="BP89" s="25">
        <f t="shared" si="82"/>
        <v>5.019857142857143</v>
      </c>
      <c r="BQ89" s="25">
        <f t="shared" si="82"/>
        <v>5.088142857142857</v>
      </c>
      <c r="BR89" s="25">
        <f t="shared" si="82"/>
        <v>5.151</v>
      </c>
      <c r="BS89" s="25">
        <f t="shared" si="82"/>
        <v>5.2092857142857145</v>
      </c>
      <c r="BT89" s="25">
        <f t="shared" si="82"/>
        <v>5.263571428571429</v>
      </c>
      <c r="BU89" s="25">
        <f t="shared" si="82"/>
        <v>5.3144285714285715</v>
      </c>
      <c r="BV89" s="25">
        <f t="shared" si="82"/>
        <v>5.3627142857142855</v>
      </c>
      <c r="BW89" s="25">
        <f t="shared" si="82"/>
        <v>5.408142857142857</v>
      </c>
      <c r="BY89" s="2">
        <v>35</v>
      </c>
      <c r="BZ89" s="2">
        <f t="shared" si="66"/>
        <v>4.066</v>
      </c>
      <c r="CB89" s="2">
        <f t="shared" si="67"/>
      </c>
      <c r="CC89" s="2">
        <f t="shared" si="47"/>
      </c>
      <c r="CD89" s="2">
        <f t="shared" si="48"/>
        <v>4.066</v>
      </c>
      <c r="CE89" s="2">
        <f t="shared" si="49"/>
      </c>
      <c r="CF89" s="2">
        <f t="shared" si="50"/>
      </c>
      <c r="CG89" s="2">
        <f t="shared" si="51"/>
      </c>
      <c r="CH89" s="2">
        <f t="shared" si="52"/>
      </c>
      <c r="CI89" s="2">
        <f t="shared" si="53"/>
      </c>
      <c r="CJ89" s="2">
        <f t="shared" si="54"/>
      </c>
      <c r="CK89" s="2">
        <f t="shared" si="55"/>
      </c>
      <c r="CL89" s="2">
        <f t="shared" si="56"/>
      </c>
      <c r="CM89" s="2">
        <f t="shared" si="57"/>
      </c>
      <c r="CN89" s="2">
        <f t="shared" si="58"/>
      </c>
      <c r="CP89" s="2">
        <f t="shared" si="59"/>
      </c>
      <c r="CQ89" s="2">
        <f t="shared" si="60"/>
      </c>
      <c r="CR89" s="2">
        <f t="shared" si="61"/>
      </c>
      <c r="CS89" s="2">
        <f t="shared" si="62"/>
      </c>
      <c r="CT89" s="2">
        <f t="shared" si="63"/>
      </c>
      <c r="CU89" s="2">
        <f t="shared" si="64"/>
      </c>
      <c r="CV89" s="2">
        <f t="shared" si="65"/>
      </c>
      <c r="DL89" s="2">
        <v>83</v>
      </c>
      <c r="DM89" s="2">
        <f t="shared" si="75"/>
      </c>
      <c r="DN89" s="2">
        <f t="shared" si="76"/>
      </c>
    </row>
    <row r="90" spans="1:118" s="2" customFormat="1" ht="12.75" customHeight="1">
      <c r="A90" s="51">
        <f t="shared" si="43"/>
      </c>
      <c r="B90" s="62">
        <f t="shared" si="44"/>
      </c>
      <c r="C90" s="27"/>
      <c r="D90" s="27"/>
      <c r="E90" s="46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4"/>
      <c r="BC90"/>
      <c r="BE90" s="2">
        <v>36</v>
      </c>
      <c r="BF90" s="25">
        <f t="shared" si="81"/>
        <v>3.456666666666667</v>
      </c>
      <c r="BG90" s="25">
        <f t="shared" si="82"/>
        <v>3.809</v>
      </c>
      <c r="BH90" s="25">
        <f t="shared" si="82"/>
        <v>4.06</v>
      </c>
      <c r="BI90" s="25">
        <f t="shared" si="82"/>
        <v>4.255333333333334</v>
      </c>
      <c r="BJ90" s="25">
        <f t="shared" si="82"/>
        <v>4.414000000000001</v>
      </c>
      <c r="BK90" s="25">
        <f t="shared" si="82"/>
        <v>4.548</v>
      </c>
      <c r="BL90" s="25">
        <f t="shared" si="82"/>
        <v>4.663333333333333</v>
      </c>
      <c r="BM90" s="25">
        <f t="shared" si="82"/>
        <v>4.764666666666667</v>
      </c>
      <c r="BN90" s="25">
        <f t="shared" si="82"/>
        <v>4.8549999999999995</v>
      </c>
      <c r="BO90" s="25">
        <f t="shared" si="82"/>
        <v>4.936333333333334</v>
      </c>
      <c r="BP90" s="25">
        <f t="shared" si="82"/>
        <v>5.0103333333333335</v>
      </c>
      <c r="BQ90" s="25">
        <f t="shared" si="82"/>
        <v>5.078333333333333</v>
      </c>
      <c r="BR90" s="25">
        <f t="shared" si="82"/>
        <v>5.141</v>
      </c>
      <c r="BS90" s="25">
        <f t="shared" si="82"/>
        <v>5.199</v>
      </c>
      <c r="BT90" s="25">
        <f t="shared" si="82"/>
        <v>5.253</v>
      </c>
      <c r="BU90" s="25">
        <f t="shared" si="82"/>
        <v>5.3036666666666665</v>
      </c>
      <c r="BV90" s="25">
        <f t="shared" si="82"/>
        <v>5.351666666666667</v>
      </c>
      <c r="BW90" s="25">
        <f t="shared" si="82"/>
        <v>5.396999999999999</v>
      </c>
      <c r="BY90" s="2">
        <v>36</v>
      </c>
      <c r="BZ90" s="2">
        <f t="shared" si="66"/>
        <v>4.06</v>
      </c>
      <c r="CB90" s="2">
        <f t="shared" si="67"/>
      </c>
      <c r="CC90" s="2">
        <f t="shared" si="47"/>
      </c>
      <c r="CD90" s="2">
        <f t="shared" si="48"/>
        <v>4.06</v>
      </c>
      <c r="CE90" s="2">
        <f t="shared" si="49"/>
      </c>
      <c r="CF90" s="2">
        <f t="shared" si="50"/>
      </c>
      <c r="CG90" s="2">
        <f t="shared" si="51"/>
      </c>
      <c r="CH90" s="2">
        <f t="shared" si="52"/>
      </c>
      <c r="CI90" s="2">
        <f t="shared" si="53"/>
      </c>
      <c r="CJ90" s="2">
        <f t="shared" si="54"/>
      </c>
      <c r="CK90" s="2">
        <f t="shared" si="55"/>
      </c>
      <c r="CL90" s="2">
        <f t="shared" si="56"/>
      </c>
      <c r="CM90" s="2">
        <f t="shared" si="57"/>
      </c>
      <c r="CN90" s="2">
        <f t="shared" si="58"/>
      </c>
      <c r="CP90" s="2">
        <f t="shared" si="59"/>
      </c>
      <c r="CQ90" s="2">
        <f t="shared" si="60"/>
      </c>
      <c r="CR90" s="2">
        <f t="shared" si="61"/>
      </c>
      <c r="CS90" s="2">
        <f t="shared" si="62"/>
      </c>
      <c r="CT90" s="2">
        <f t="shared" si="63"/>
      </c>
      <c r="CU90" s="2">
        <f t="shared" si="64"/>
      </c>
      <c r="CV90" s="2">
        <f t="shared" si="65"/>
      </c>
      <c r="DL90" s="2">
        <v>84</v>
      </c>
      <c r="DM90" s="2">
        <f t="shared" si="75"/>
      </c>
      <c r="DN90" s="2">
        <f t="shared" si="76"/>
      </c>
    </row>
    <row r="91" spans="1:118" s="2" customFormat="1" ht="12.75" customHeight="1">
      <c r="A91" s="51">
        <f t="shared" si="43"/>
      </c>
      <c r="B91" s="62">
        <f t="shared" si="44"/>
      </c>
      <c r="C91" s="27"/>
      <c r="D91" s="27"/>
      <c r="E91" s="46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4"/>
      <c r="BC91"/>
      <c r="BE91" s="2">
        <v>37</v>
      </c>
      <c r="BF91" s="25">
        <f t="shared" si="81"/>
        <v>3.452702702702703</v>
      </c>
      <c r="BG91" s="25">
        <f t="shared" si="82"/>
        <v>3.804135135135135</v>
      </c>
      <c r="BH91" s="25">
        <f t="shared" si="82"/>
        <v>4.054324324324324</v>
      </c>
      <c r="BI91" s="25">
        <f t="shared" si="82"/>
        <v>4.249027027027027</v>
      </c>
      <c r="BJ91" s="25">
        <f t="shared" si="82"/>
        <v>4.407243243243244</v>
      </c>
      <c r="BK91" s="25">
        <f t="shared" si="82"/>
        <v>4.540702702702703</v>
      </c>
      <c r="BL91" s="25">
        <f t="shared" si="82"/>
        <v>4.655675675675676</v>
      </c>
      <c r="BM91" s="25">
        <f t="shared" si="82"/>
        <v>4.756648648648649</v>
      </c>
      <c r="BN91" s="25">
        <f t="shared" si="82"/>
        <v>4.846621621621622</v>
      </c>
      <c r="BO91" s="25">
        <f t="shared" si="82"/>
        <v>4.927594594594595</v>
      </c>
      <c r="BP91" s="25">
        <f t="shared" si="82"/>
        <v>5.001324324324324</v>
      </c>
      <c r="BQ91" s="25">
        <f t="shared" si="82"/>
        <v>5.069054054054054</v>
      </c>
      <c r="BR91" s="25">
        <f t="shared" si="82"/>
        <v>5.1315405405405405</v>
      </c>
      <c r="BS91" s="25">
        <f t="shared" si="82"/>
        <v>5.189270270270271</v>
      </c>
      <c r="BT91" s="25">
        <f t="shared" si="82"/>
        <v>5.243</v>
      </c>
      <c r="BU91" s="25">
        <f t="shared" si="82"/>
        <v>5.293486486486486</v>
      </c>
      <c r="BV91" s="25">
        <f t="shared" si="82"/>
        <v>5.341216216216216</v>
      </c>
      <c r="BW91" s="25">
        <f t="shared" si="82"/>
        <v>5.386459459459459</v>
      </c>
      <c r="BY91" s="2">
        <v>37</v>
      </c>
      <c r="BZ91" s="2">
        <f t="shared" si="66"/>
        <v>4.054324324324324</v>
      </c>
      <c r="CB91" s="2">
        <f t="shared" si="67"/>
      </c>
      <c r="CC91" s="2">
        <f t="shared" si="47"/>
      </c>
      <c r="CD91" s="2">
        <f t="shared" si="48"/>
        <v>4.054324324324324</v>
      </c>
      <c r="CE91" s="2">
        <f t="shared" si="49"/>
      </c>
      <c r="CF91" s="2">
        <f t="shared" si="50"/>
      </c>
      <c r="CG91" s="2">
        <f t="shared" si="51"/>
      </c>
      <c r="CH91" s="2">
        <f t="shared" si="52"/>
      </c>
      <c r="CI91" s="2">
        <f t="shared" si="53"/>
      </c>
      <c r="CJ91" s="2">
        <f t="shared" si="54"/>
      </c>
      <c r="CK91" s="2">
        <f t="shared" si="55"/>
      </c>
      <c r="CL91" s="2">
        <f t="shared" si="56"/>
      </c>
      <c r="CM91" s="2">
        <f t="shared" si="57"/>
      </c>
      <c r="CN91" s="2">
        <f t="shared" si="58"/>
      </c>
      <c r="CP91" s="2">
        <f t="shared" si="59"/>
      </c>
      <c r="CQ91" s="2">
        <f t="shared" si="60"/>
      </c>
      <c r="CR91" s="2">
        <f t="shared" si="61"/>
      </c>
      <c r="CS91" s="2">
        <f t="shared" si="62"/>
      </c>
      <c r="CT91" s="2">
        <f t="shared" si="63"/>
      </c>
      <c r="CU91" s="2">
        <f t="shared" si="64"/>
      </c>
      <c r="CV91" s="2">
        <f t="shared" si="65"/>
      </c>
      <c r="DL91" s="2">
        <v>85</v>
      </c>
      <c r="DM91" s="2">
        <f t="shared" si="75"/>
      </c>
      <c r="DN91" s="2">
        <f t="shared" si="76"/>
      </c>
    </row>
    <row r="92" spans="1:118" s="2" customFormat="1" ht="12.75" customHeight="1">
      <c r="A92" s="51">
        <f t="shared" si="43"/>
      </c>
      <c r="B92" s="62">
        <f t="shared" si="44"/>
      </c>
      <c r="C92" s="27"/>
      <c r="D92" s="27"/>
      <c r="E92" s="46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4"/>
      <c r="BC92"/>
      <c r="BE92" s="2">
        <v>38</v>
      </c>
      <c r="BF92" s="25">
        <f t="shared" si="81"/>
        <v>3.4489473684210528</v>
      </c>
      <c r="BG92" s="25">
        <f t="shared" si="82"/>
        <v>3.7995263157894734</v>
      </c>
      <c r="BH92" s="25">
        <f t="shared" si="82"/>
        <v>4.048947368421052</v>
      </c>
      <c r="BI92" s="25">
        <f t="shared" si="82"/>
        <v>4.243052631578948</v>
      </c>
      <c r="BJ92" s="25">
        <f t="shared" si="82"/>
        <v>4.400842105263158</v>
      </c>
      <c r="BK92" s="25">
        <f t="shared" si="82"/>
        <v>4.533789473684211</v>
      </c>
      <c r="BL92" s="25">
        <f t="shared" si="82"/>
        <v>4.648421052631579</v>
      </c>
      <c r="BM92" s="25">
        <f t="shared" si="82"/>
        <v>4.749052631578947</v>
      </c>
      <c r="BN92" s="25">
        <f t="shared" si="82"/>
        <v>4.838684210526315</v>
      </c>
      <c r="BO92" s="25">
        <f t="shared" si="82"/>
        <v>4.919315789473684</v>
      </c>
      <c r="BP92" s="25">
        <f t="shared" si="82"/>
        <v>4.992789473684211</v>
      </c>
      <c r="BQ92" s="25">
        <f t="shared" si="82"/>
        <v>5.060263157894736</v>
      </c>
      <c r="BR92" s="25">
        <f t="shared" si="82"/>
        <v>5.122578947368421</v>
      </c>
      <c r="BS92" s="25">
        <f t="shared" si="82"/>
        <v>5.180052631578947</v>
      </c>
      <c r="BT92" s="25">
        <f t="shared" si="82"/>
        <v>5.233526315789474</v>
      </c>
      <c r="BU92" s="25">
        <f t="shared" si="82"/>
        <v>5.283842105263158</v>
      </c>
      <c r="BV92" s="25">
        <f t="shared" si="82"/>
        <v>5.331315789473684</v>
      </c>
      <c r="BW92" s="25">
        <f t="shared" si="82"/>
        <v>5.376473684210526</v>
      </c>
      <c r="BY92" s="2">
        <v>38</v>
      </c>
      <c r="BZ92" s="2">
        <f t="shared" si="66"/>
        <v>4.048947368421052</v>
      </c>
      <c r="CB92" s="2">
        <f t="shared" si="67"/>
      </c>
      <c r="CC92" s="2">
        <f t="shared" si="47"/>
      </c>
      <c r="CD92" s="2">
        <f t="shared" si="48"/>
        <v>4.048947368421052</v>
      </c>
      <c r="CE92" s="2">
        <f t="shared" si="49"/>
      </c>
      <c r="CF92" s="2">
        <f t="shared" si="50"/>
      </c>
      <c r="CG92" s="2">
        <f t="shared" si="51"/>
      </c>
      <c r="CH92" s="2">
        <f t="shared" si="52"/>
      </c>
      <c r="CI92" s="2">
        <f t="shared" si="53"/>
      </c>
      <c r="CJ92" s="2">
        <f t="shared" si="54"/>
      </c>
      <c r="CK92" s="2">
        <f t="shared" si="55"/>
      </c>
      <c r="CL92" s="2">
        <f t="shared" si="56"/>
      </c>
      <c r="CM92" s="2">
        <f t="shared" si="57"/>
      </c>
      <c r="CN92" s="2">
        <f t="shared" si="58"/>
      </c>
      <c r="CP92" s="2">
        <f t="shared" si="59"/>
      </c>
      <c r="CQ92" s="2">
        <f t="shared" si="60"/>
      </c>
      <c r="CR92" s="2">
        <f t="shared" si="61"/>
      </c>
      <c r="CS92" s="2">
        <f t="shared" si="62"/>
      </c>
      <c r="CT92" s="2">
        <f t="shared" si="63"/>
      </c>
      <c r="CU92" s="2">
        <f t="shared" si="64"/>
      </c>
      <c r="CV92" s="2">
        <f t="shared" si="65"/>
      </c>
      <c r="DL92" s="2">
        <v>86</v>
      </c>
      <c r="DM92" s="2">
        <f t="shared" si="75"/>
      </c>
      <c r="DN92" s="2">
        <f t="shared" si="76"/>
      </c>
    </row>
    <row r="93" spans="1:118" s="2" customFormat="1" ht="12.75" customHeight="1">
      <c r="A93" s="51">
        <f t="shared" si="43"/>
      </c>
      <c r="B93" s="62">
        <f t="shared" si="44"/>
      </c>
      <c r="C93" s="27"/>
      <c r="D93" s="27"/>
      <c r="E93" s="46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4"/>
      <c r="BC93"/>
      <c r="BE93" s="2">
        <v>39</v>
      </c>
      <c r="BF93" s="25">
        <f t="shared" si="81"/>
        <v>3.4453846153846155</v>
      </c>
      <c r="BG93" s="25">
        <f t="shared" si="82"/>
        <v>3.795153846153846</v>
      </c>
      <c r="BH93" s="25">
        <f t="shared" si="82"/>
        <v>4.043846153846154</v>
      </c>
      <c r="BI93" s="25">
        <f t="shared" si="82"/>
        <v>4.237384615384616</v>
      </c>
      <c r="BJ93" s="25">
        <f t="shared" si="82"/>
        <v>4.394769230769231</v>
      </c>
      <c r="BK93" s="25">
        <f t="shared" si="82"/>
        <v>4.527230769230769</v>
      </c>
      <c r="BL93" s="25">
        <f t="shared" si="82"/>
        <v>4.641538461538461</v>
      </c>
      <c r="BM93" s="25">
        <f t="shared" si="82"/>
        <v>4.741846153846154</v>
      </c>
      <c r="BN93" s="25">
        <f t="shared" si="82"/>
        <v>4.831153846153846</v>
      </c>
      <c r="BO93" s="25">
        <f t="shared" si="82"/>
        <v>4.9114615384615385</v>
      </c>
      <c r="BP93" s="25">
        <f t="shared" si="82"/>
        <v>4.984692307692308</v>
      </c>
      <c r="BQ93" s="25">
        <f t="shared" si="82"/>
        <v>5.051923076923076</v>
      </c>
      <c r="BR93" s="25">
        <f t="shared" si="82"/>
        <v>5.114076923076923</v>
      </c>
      <c r="BS93" s="25">
        <f t="shared" si="82"/>
        <v>5.171307692307693</v>
      </c>
      <c r="BT93" s="25">
        <f t="shared" si="82"/>
        <v>5.224538461538462</v>
      </c>
      <c r="BU93" s="25">
        <f t="shared" si="82"/>
        <v>5.274692307692308</v>
      </c>
      <c r="BV93" s="25">
        <f t="shared" si="82"/>
        <v>5.321923076923077</v>
      </c>
      <c r="BW93" s="25">
        <f t="shared" si="82"/>
        <v>5.367</v>
      </c>
      <c r="BY93" s="2">
        <v>39</v>
      </c>
      <c r="BZ93" s="2">
        <f t="shared" si="66"/>
        <v>4.043846153846154</v>
      </c>
      <c r="CB93" s="2">
        <f t="shared" si="67"/>
      </c>
      <c r="CC93" s="2">
        <f t="shared" si="47"/>
      </c>
      <c r="CD93" s="2">
        <f t="shared" si="48"/>
        <v>4.043846153846154</v>
      </c>
      <c r="CE93" s="2">
        <f t="shared" si="49"/>
      </c>
      <c r="CF93" s="2">
        <f t="shared" si="50"/>
      </c>
      <c r="CG93" s="2">
        <f t="shared" si="51"/>
      </c>
      <c r="CH93" s="2">
        <f t="shared" si="52"/>
      </c>
      <c r="CI93" s="2">
        <f t="shared" si="53"/>
      </c>
      <c r="CJ93" s="2">
        <f t="shared" si="54"/>
      </c>
      <c r="CK93" s="2">
        <f t="shared" si="55"/>
      </c>
      <c r="CL93" s="2">
        <f t="shared" si="56"/>
      </c>
      <c r="CM93" s="2">
        <f t="shared" si="57"/>
      </c>
      <c r="CN93" s="2">
        <f t="shared" si="58"/>
      </c>
      <c r="CP93" s="2">
        <f t="shared" si="59"/>
      </c>
      <c r="CQ93" s="2">
        <f t="shared" si="60"/>
      </c>
      <c r="CR93" s="2">
        <f t="shared" si="61"/>
      </c>
      <c r="CS93" s="2">
        <f t="shared" si="62"/>
      </c>
      <c r="CT93" s="2">
        <f t="shared" si="63"/>
      </c>
      <c r="CU93" s="2">
        <f t="shared" si="64"/>
      </c>
      <c r="CV93" s="2">
        <f t="shared" si="65"/>
      </c>
      <c r="DL93" s="2">
        <v>87</v>
      </c>
      <c r="DM93" s="2">
        <f t="shared" si="75"/>
      </c>
      <c r="DN93" s="2">
        <f t="shared" si="76"/>
      </c>
    </row>
    <row r="94" spans="1:118" s="2" customFormat="1" ht="12.75" customHeight="1">
      <c r="A94" s="51">
        <f t="shared" si="43"/>
      </c>
      <c r="B94" s="62">
        <f t="shared" si="44"/>
      </c>
      <c r="C94" s="27"/>
      <c r="D94" s="27"/>
      <c r="E94" s="46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4"/>
      <c r="BC94"/>
      <c r="BE94" s="2">
        <v>40</v>
      </c>
      <c r="BF94" s="2">
        <v>3.442</v>
      </c>
      <c r="BG94" s="2">
        <v>3.791</v>
      </c>
      <c r="BH94" s="2">
        <v>4.039</v>
      </c>
      <c r="BI94" s="2">
        <v>4.232</v>
      </c>
      <c r="BJ94" s="2">
        <v>4.389</v>
      </c>
      <c r="BK94" s="2">
        <v>4.521</v>
      </c>
      <c r="BL94" s="2">
        <v>4.635</v>
      </c>
      <c r="BM94" s="2">
        <v>4.735</v>
      </c>
      <c r="BN94" s="2">
        <v>4.824</v>
      </c>
      <c r="BO94" s="2">
        <v>4.904</v>
      </c>
      <c r="BP94" s="2">
        <v>4.977</v>
      </c>
      <c r="BQ94" s="2">
        <v>5.044</v>
      </c>
      <c r="BR94" s="2">
        <v>5.106</v>
      </c>
      <c r="BS94" s="2">
        <v>5.163</v>
      </c>
      <c r="BT94" s="4">
        <v>5.216</v>
      </c>
      <c r="BU94" s="2">
        <v>5.266</v>
      </c>
      <c r="BV94" s="2">
        <v>5.313</v>
      </c>
      <c r="BW94" s="2">
        <v>5.358</v>
      </c>
      <c r="BY94" s="2">
        <v>40</v>
      </c>
      <c r="BZ94" s="2">
        <f t="shared" si="66"/>
        <v>4.039</v>
      </c>
      <c r="CB94" s="2">
        <f t="shared" si="67"/>
      </c>
      <c r="CC94" s="2">
        <f t="shared" si="47"/>
      </c>
      <c r="CD94" s="2">
        <f t="shared" si="48"/>
        <v>4.039</v>
      </c>
      <c r="CE94" s="2">
        <f t="shared" si="49"/>
      </c>
      <c r="CF94" s="2">
        <f t="shared" si="50"/>
      </c>
      <c r="CG94" s="2">
        <f t="shared" si="51"/>
      </c>
      <c r="CH94" s="2">
        <f t="shared" si="52"/>
      </c>
      <c r="CI94" s="2">
        <f t="shared" si="53"/>
      </c>
      <c r="CJ94" s="2">
        <f t="shared" si="54"/>
      </c>
      <c r="CK94" s="2">
        <f t="shared" si="55"/>
      </c>
      <c r="CL94" s="2">
        <f t="shared" si="56"/>
      </c>
      <c r="CM94" s="2">
        <f t="shared" si="57"/>
      </c>
      <c r="CN94" s="2">
        <f t="shared" si="58"/>
      </c>
      <c r="CP94" s="2">
        <f t="shared" si="59"/>
      </c>
      <c r="CQ94" s="2">
        <f t="shared" si="60"/>
      </c>
      <c r="CR94" s="2">
        <f t="shared" si="61"/>
      </c>
      <c r="CS94" s="2">
        <f t="shared" si="62"/>
      </c>
      <c r="CT94" s="2">
        <f t="shared" si="63"/>
      </c>
      <c r="CU94" s="2">
        <f t="shared" si="64"/>
      </c>
      <c r="CV94" s="2">
        <f t="shared" si="65"/>
      </c>
      <c r="DL94" s="2">
        <v>88</v>
      </c>
      <c r="DM94" s="2">
        <f t="shared" si="75"/>
      </c>
      <c r="DN94" s="2">
        <f t="shared" si="76"/>
      </c>
    </row>
    <row r="95" spans="1:118" s="2" customFormat="1" ht="12.75" customHeight="1">
      <c r="A95" s="51">
        <f t="shared" si="43"/>
      </c>
      <c r="B95" s="62">
        <f t="shared" si="44"/>
      </c>
      <c r="C95" s="27"/>
      <c r="D95" s="27"/>
      <c r="E95" s="46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4"/>
      <c r="BC95"/>
      <c r="BE95" s="2">
        <v>41</v>
      </c>
      <c r="BF95" s="25">
        <f aca="true" t="shared" si="84" ref="BF95:BF113">BF$94+(BF$114-BF$94)*(1/$BE95-1/$BE$94)/(1/$BE$114-1/$BE$94)</f>
        <v>3.4388536585365856</v>
      </c>
      <c r="BG95" s="25">
        <f aca="true" t="shared" si="85" ref="BG95:BW110">BG$94+(BG$114-BG$94)*(1/$BE95-1/$BE$94)/(1/$BE$114-1/$BE$94)</f>
        <v>3.787048780487805</v>
      </c>
      <c r="BH95" s="25">
        <f t="shared" si="85"/>
        <v>4.034463414634146</v>
      </c>
      <c r="BI95" s="25">
        <f t="shared" si="85"/>
        <v>4.226951219512196</v>
      </c>
      <c r="BJ95" s="25">
        <f t="shared" si="85"/>
        <v>4.383512195121951</v>
      </c>
      <c r="BK95" s="25">
        <f t="shared" si="85"/>
        <v>4.5151463414634145</v>
      </c>
      <c r="BL95" s="25">
        <f t="shared" si="85"/>
        <v>4.628780487804878</v>
      </c>
      <c r="BM95" s="25">
        <f t="shared" si="85"/>
        <v>4.728487804878049</v>
      </c>
      <c r="BN95" s="25">
        <f t="shared" si="85"/>
        <v>4.817268292682927</v>
      </c>
      <c r="BO95" s="25">
        <f t="shared" si="85"/>
        <v>4.8969756097560975</v>
      </c>
      <c r="BP95" s="25">
        <f t="shared" si="85"/>
        <v>4.969756097560976</v>
      </c>
      <c r="BQ95" s="25">
        <f t="shared" si="85"/>
        <v>5.0365365853658535</v>
      </c>
      <c r="BR95" s="25">
        <f t="shared" si="85"/>
        <v>5.0983170731707315</v>
      </c>
      <c r="BS95" s="25">
        <f t="shared" si="85"/>
        <v>5.155170731707317</v>
      </c>
      <c r="BT95" s="25">
        <f t="shared" si="85"/>
        <v>5.208024390243903</v>
      </c>
      <c r="BU95" s="25">
        <f t="shared" si="85"/>
        <v>5.2578048780487805</v>
      </c>
      <c r="BV95" s="25">
        <f t="shared" si="85"/>
        <v>5.304658536585365</v>
      </c>
      <c r="BW95" s="25">
        <f t="shared" si="85"/>
        <v>5.349439024390244</v>
      </c>
      <c r="BY95" s="2">
        <v>41</v>
      </c>
      <c r="BZ95" s="2">
        <f t="shared" si="66"/>
        <v>4.034463414634146</v>
      </c>
      <c r="CB95" s="2">
        <f t="shared" si="67"/>
      </c>
      <c r="CC95" s="2">
        <f t="shared" si="47"/>
      </c>
      <c r="CD95" s="2">
        <f t="shared" si="48"/>
        <v>4.034463414634146</v>
      </c>
      <c r="CE95" s="2">
        <f t="shared" si="49"/>
      </c>
      <c r="CF95" s="2">
        <f t="shared" si="50"/>
      </c>
      <c r="CG95" s="2">
        <f t="shared" si="51"/>
      </c>
      <c r="CH95" s="2">
        <f t="shared" si="52"/>
      </c>
      <c r="CI95" s="2">
        <f t="shared" si="53"/>
      </c>
      <c r="CJ95" s="2">
        <f t="shared" si="54"/>
      </c>
      <c r="CK95" s="2">
        <f t="shared" si="55"/>
      </c>
      <c r="CL95" s="2">
        <f t="shared" si="56"/>
      </c>
      <c r="CM95" s="2">
        <f t="shared" si="57"/>
      </c>
      <c r="CN95" s="2">
        <f t="shared" si="58"/>
      </c>
      <c r="CP95" s="2">
        <f t="shared" si="59"/>
      </c>
      <c r="CQ95" s="2">
        <f t="shared" si="60"/>
      </c>
      <c r="CR95" s="2">
        <f t="shared" si="61"/>
      </c>
      <c r="CS95" s="2">
        <f t="shared" si="62"/>
      </c>
      <c r="CT95" s="2">
        <f t="shared" si="63"/>
      </c>
      <c r="CU95" s="2">
        <f t="shared" si="64"/>
      </c>
      <c r="CV95" s="2">
        <f t="shared" si="65"/>
      </c>
      <c r="DL95" s="2">
        <v>89</v>
      </c>
      <c r="DM95" s="2">
        <f t="shared" si="75"/>
      </c>
      <c r="DN95" s="2">
        <f t="shared" si="76"/>
      </c>
    </row>
    <row r="96" spans="1:118" s="2" customFormat="1" ht="12.75" customHeight="1">
      <c r="A96" s="51">
        <f t="shared" si="43"/>
      </c>
      <c r="B96" s="62">
        <f t="shared" si="44"/>
      </c>
      <c r="C96" s="27"/>
      <c r="D96" s="27"/>
      <c r="E96" s="46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4"/>
      <c r="BC96"/>
      <c r="BE96" s="2">
        <v>42</v>
      </c>
      <c r="BF96" s="25">
        <f t="shared" si="84"/>
        <v>3.435857142857143</v>
      </c>
      <c r="BG96" s="25">
        <f aca="true" t="shared" si="86" ref="BG96:BU96">BG$94+(BG$114-BG$94)*(1/$BE96-1/$BE$94)/(1/$BE$114-1/$BE$94)</f>
        <v>3.7832857142857144</v>
      </c>
      <c r="BH96" s="25">
        <f t="shared" si="86"/>
        <v>4.030142857142857</v>
      </c>
      <c r="BI96" s="25">
        <f t="shared" si="86"/>
        <v>4.222142857142857</v>
      </c>
      <c r="BJ96" s="25">
        <f t="shared" si="86"/>
        <v>4.378285714285714</v>
      </c>
      <c r="BK96" s="25">
        <f t="shared" si="86"/>
        <v>4.509571428571428</v>
      </c>
      <c r="BL96" s="25">
        <f t="shared" si="86"/>
        <v>4.622857142857143</v>
      </c>
      <c r="BM96" s="25">
        <f t="shared" si="86"/>
        <v>4.722285714285714</v>
      </c>
      <c r="BN96" s="25">
        <f t="shared" si="86"/>
        <v>4.8108571428571425</v>
      </c>
      <c r="BO96" s="25">
        <f t="shared" si="86"/>
        <v>4.890285714285715</v>
      </c>
      <c r="BP96" s="25">
        <f t="shared" si="86"/>
        <v>4.9628571428571435</v>
      </c>
      <c r="BQ96" s="25">
        <f t="shared" si="86"/>
        <v>5.029428571428571</v>
      </c>
      <c r="BR96" s="25">
        <f t="shared" si="86"/>
        <v>5.091</v>
      </c>
      <c r="BS96" s="25">
        <f t="shared" si="86"/>
        <v>5.147714285714286</v>
      </c>
      <c r="BT96" s="25">
        <f t="shared" si="86"/>
        <v>5.200428571428572</v>
      </c>
      <c r="BU96" s="25">
        <f t="shared" si="86"/>
        <v>5.25</v>
      </c>
      <c r="BV96" s="25">
        <f t="shared" si="85"/>
        <v>5.296714285714286</v>
      </c>
      <c r="BW96" s="25">
        <f t="shared" si="85"/>
        <v>5.341285714285714</v>
      </c>
      <c r="BY96" s="2">
        <v>42</v>
      </c>
      <c r="BZ96" s="2">
        <f t="shared" si="66"/>
        <v>4.030142857142857</v>
      </c>
      <c r="CB96" s="2">
        <f t="shared" si="67"/>
      </c>
      <c r="CC96" s="2">
        <f t="shared" si="47"/>
      </c>
      <c r="CD96" s="2">
        <f t="shared" si="48"/>
        <v>4.030142857142857</v>
      </c>
      <c r="CE96" s="2">
        <f t="shared" si="49"/>
      </c>
      <c r="CF96" s="2">
        <f t="shared" si="50"/>
      </c>
      <c r="CG96" s="2">
        <f t="shared" si="51"/>
      </c>
      <c r="CH96" s="2">
        <f t="shared" si="52"/>
      </c>
      <c r="CI96" s="2">
        <f t="shared" si="53"/>
      </c>
      <c r="CJ96" s="2">
        <f t="shared" si="54"/>
      </c>
      <c r="CK96" s="2">
        <f t="shared" si="55"/>
      </c>
      <c r="CL96" s="2">
        <f t="shared" si="56"/>
      </c>
      <c r="CM96" s="2">
        <f t="shared" si="57"/>
      </c>
      <c r="CN96" s="2">
        <f t="shared" si="58"/>
      </c>
      <c r="CP96" s="2">
        <f t="shared" si="59"/>
      </c>
      <c r="CQ96" s="2">
        <f t="shared" si="60"/>
      </c>
      <c r="CR96" s="2">
        <f t="shared" si="61"/>
      </c>
      <c r="CS96" s="2">
        <f t="shared" si="62"/>
      </c>
      <c r="CT96" s="2">
        <f t="shared" si="63"/>
      </c>
      <c r="CU96" s="2">
        <f t="shared" si="64"/>
      </c>
      <c r="CV96" s="2">
        <f t="shared" si="65"/>
      </c>
      <c r="DL96" s="2">
        <v>90</v>
      </c>
      <c r="DM96" s="2">
        <f t="shared" si="75"/>
      </c>
      <c r="DN96" s="2">
        <f t="shared" si="76"/>
      </c>
    </row>
    <row r="97" spans="1:118" s="2" customFormat="1" ht="12.75" customHeight="1">
      <c r="A97" s="51">
        <f t="shared" si="43"/>
      </c>
      <c r="B97" s="62">
        <f t="shared" si="44"/>
      </c>
      <c r="C97" s="27"/>
      <c r="D97" s="27"/>
      <c r="E97" s="46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4"/>
      <c r="BC97"/>
      <c r="BE97" s="2">
        <v>43</v>
      </c>
      <c r="BF97" s="25">
        <f t="shared" si="84"/>
        <v>3.4330000000000003</v>
      </c>
      <c r="BG97" s="25">
        <f t="shared" si="85"/>
        <v>3.7796976744186046</v>
      </c>
      <c r="BH97" s="25">
        <f t="shared" si="85"/>
        <v>4.0260232558139535</v>
      </c>
      <c r="BI97" s="25">
        <f t="shared" si="85"/>
        <v>4.217558139534884</v>
      </c>
      <c r="BJ97" s="25">
        <f t="shared" si="85"/>
        <v>4.373302325581395</v>
      </c>
      <c r="BK97" s="25">
        <f t="shared" si="85"/>
        <v>4.504255813953488</v>
      </c>
      <c r="BL97" s="25">
        <f t="shared" si="85"/>
        <v>4.617209302325581</v>
      </c>
      <c r="BM97" s="25">
        <f t="shared" si="85"/>
        <v>4.716372093023256</v>
      </c>
      <c r="BN97" s="25">
        <f t="shared" si="85"/>
        <v>4.804744186046512</v>
      </c>
      <c r="BO97" s="25">
        <f t="shared" si="85"/>
        <v>4.883906976744186</v>
      </c>
      <c r="BP97" s="25">
        <f t="shared" si="85"/>
        <v>4.956279069767442</v>
      </c>
      <c r="BQ97" s="25">
        <f t="shared" si="85"/>
        <v>5.022651162790697</v>
      </c>
      <c r="BR97" s="25">
        <f t="shared" si="85"/>
        <v>5.084023255813953</v>
      </c>
      <c r="BS97" s="25">
        <f t="shared" si="85"/>
        <v>5.140604651162791</v>
      </c>
      <c r="BT97" s="25">
        <f t="shared" si="85"/>
        <v>5.193186046511628</v>
      </c>
      <c r="BU97" s="25">
        <f t="shared" si="85"/>
        <v>5.242558139534884</v>
      </c>
      <c r="BV97" s="25">
        <f t="shared" si="85"/>
        <v>5.289139534883721</v>
      </c>
      <c r="BW97" s="25">
        <f t="shared" si="85"/>
        <v>5.333511627906977</v>
      </c>
      <c r="BY97" s="2">
        <v>43</v>
      </c>
      <c r="BZ97" s="2">
        <f t="shared" si="66"/>
        <v>4.0260232558139535</v>
      </c>
      <c r="CB97" s="2">
        <f t="shared" si="67"/>
      </c>
      <c r="CC97" s="2">
        <f t="shared" si="47"/>
      </c>
      <c r="CD97" s="2">
        <f t="shared" si="48"/>
        <v>4.0260232558139535</v>
      </c>
      <c r="CE97" s="2">
        <f t="shared" si="49"/>
      </c>
      <c r="CF97" s="2">
        <f t="shared" si="50"/>
      </c>
      <c r="CG97" s="2">
        <f t="shared" si="51"/>
      </c>
      <c r="CH97" s="2">
        <f t="shared" si="52"/>
      </c>
      <c r="CI97" s="2">
        <f t="shared" si="53"/>
      </c>
      <c r="CJ97" s="2">
        <f t="shared" si="54"/>
      </c>
      <c r="CK97" s="2">
        <f t="shared" si="55"/>
      </c>
      <c r="CL97" s="2">
        <f t="shared" si="56"/>
      </c>
      <c r="CM97" s="2">
        <f t="shared" si="57"/>
      </c>
      <c r="CN97" s="2">
        <f t="shared" si="58"/>
      </c>
      <c r="CP97" s="2">
        <f t="shared" si="59"/>
      </c>
      <c r="CQ97" s="2">
        <f t="shared" si="60"/>
      </c>
      <c r="CR97" s="2">
        <f t="shared" si="61"/>
      </c>
      <c r="CS97" s="2">
        <f t="shared" si="62"/>
      </c>
      <c r="CT97" s="2">
        <f t="shared" si="63"/>
      </c>
      <c r="CU97" s="2">
        <f t="shared" si="64"/>
      </c>
      <c r="CV97" s="2">
        <f t="shared" si="65"/>
      </c>
      <c r="DL97" s="2">
        <v>91</v>
      </c>
      <c r="DM97" s="2">
        <f t="shared" si="75"/>
      </c>
      <c r="DN97" s="2">
        <f t="shared" si="76"/>
      </c>
    </row>
    <row r="98" spans="1:118" s="2" customFormat="1" ht="12.75" customHeight="1">
      <c r="A98" s="51">
        <f t="shared" si="43"/>
      </c>
      <c r="B98" s="62">
        <f t="shared" si="44"/>
      </c>
      <c r="C98" s="27"/>
      <c r="D98" s="27"/>
      <c r="E98" s="46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4"/>
      <c r="BC98"/>
      <c r="BE98" s="2">
        <v>44</v>
      </c>
      <c r="BF98" s="25">
        <f t="shared" si="84"/>
        <v>3.4302727272727274</v>
      </c>
      <c r="BG98" s="25">
        <f t="shared" si="85"/>
        <v>3.7762727272727274</v>
      </c>
      <c r="BH98" s="25">
        <f t="shared" si="85"/>
        <v>4.022090909090909</v>
      </c>
      <c r="BI98" s="25">
        <f t="shared" si="85"/>
        <v>4.213181818181819</v>
      </c>
      <c r="BJ98" s="25">
        <f t="shared" si="85"/>
        <v>4.368545454545455</v>
      </c>
      <c r="BK98" s="25">
        <f t="shared" si="85"/>
        <v>4.499181818181818</v>
      </c>
      <c r="BL98" s="25">
        <f t="shared" si="85"/>
        <v>4.611818181818181</v>
      </c>
      <c r="BM98" s="25">
        <f t="shared" si="85"/>
        <v>4.710727272727273</v>
      </c>
      <c r="BN98" s="25">
        <f t="shared" si="85"/>
        <v>4.798909090909091</v>
      </c>
      <c r="BO98" s="25">
        <f t="shared" si="85"/>
        <v>4.877818181818181</v>
      </c>
      <c r="BP98" s="25">
        <f t="shared" si="85"/>
        <v>4.95</v>
      </c>
      <c r="BQ98" s="25">
        <f t="shared" si="85"/>
        <v>5.016181818181818</v>
      </c>
      <c r="BR98" s="25">
        <f t="shared" si="85"/>
        <v>5.0773636363636365</v>
      </c>
      <c r="BS98" s="25">
        <f t="shared" si="85"/>
        <v>5.133818181818182</v>
      </c>
      <c r="BT98" s="25">
        <f t="shared" si="85"/>
        <v>5.186272727272727</v>
      </c>
      <c r="BU98" s="25">
        <f t="shared" si="85"/>
        <v>5.235454545454545</v>
      </c>
      <c r="BV98" s="25">
        <f t="shared" si="85"/>
        <v>5.281909090909091</v>
      </c>
      <c r="BW98" s="25">
        <f t="shared" si="85"/>
        <v>5.326090909090909</v>
      </c>
      <c r="BY98" s="2">
        <v>44</v>
      </c>
      <c r="BZ98" s="2">
        <f t="shared" si="66"/>
        <v>4.022090909090909</v>
      </c>
      <c r="CB98" s="2">
        <f t="shared" si="67"/>
      </c>
      <c r="CC98" s="2">
        <f t="shared" si="47"/>
      </c>
      <c r="CD98" s="2">
        <f t="shared" si="48"/>
        <v>4.022090909090909</v>
      </c>
      <c r="CE98" s="2">
        <f t="shared" si="49"/>
      </c>
      <c r="CF98" s="2">
        <f t="shared" si="50"/>
      </c>
      <c r="CG98" s="2">
        <f t="shared" si="51"/>
      </c>
      <c r="CH98" s="2">
        <f t="shared" si="52"/>
      </c>
      <c r="CI98" s="2">
        <f t="shared" si="53"/>
      </c>
      <c r="CJ98" s="2">
        <f t="shared" si="54"/>
      </c>
      <c r="CK98" s="2">
        <f t="shared" si="55"/>
      </c>
      <c r="CL98" s="2">
        <f t="shared" si="56"/>
      </c>
      <c r="CM98" s="2">
        <f t="shared" si="57"/>
      </c>
      <c r="CN98" s="2">
        <f t="shared" si="58"/>
      </c>
      <c r="CP98" s="2">
        <f t="shared" si="59"/>
      </c>
      <c r="CQ98" s="2">
        <f t="shared" si="60"/>
      </c>
      <c r="CR98" s="2">
        <f t="shared" si="61"/>
      </c>
      <c r="CS98" s="2">
        <f t="shared" si="62"/>
      </c>
      <c r="CT98" s="2">
        <f t="shared" si="63"/>
      </c>
      <c r="CU98" s="2">
        <f t="shared" si="64"/>
      </c>
      <c r="CV98" s="2">
        <f t="shared" si="65"/>
      </c>
      <c r="DL98" s="2">
        <v>92</v>
      </c>
      <c r="DM98" s="2">
        <f t="shared" si="75"/>
      </c>
      <c r="DN98" s="2">
        <f t="shared" si="76"/>
      </c>
    </row>
    <row r="99" spans="1:118" s="2" customFormat="1" ht="12.75" customHeight="1">
      <c r="A99" s="51">
        <f t="shared" si="43"/>
      </c>
      <c r="B99" s="62">
        <f t="shared" si="44"/>
      </c>
      <c r="C99" s="27"/>
      <c r="D99" s="27"/>
      <c r="E99" s="46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4"/>
      <c r="BC99"/>
      <c r="BE99" s="2">
        <v>45</v>
      </c>
      <c r="BF99" s="25">
        <f t="shared" si="84"/>
        <v>3.4276666666666666</v>
      </c>
      <c r="BG99" s="25">
        <f t="shared" si="85"/>
        <v>3.773</v>
      </c>
      <c r="BH99" s="25">
        <f t="shared" si="85"/>
        <v>4.018333333333333</v>
      </c>
      <c r="BI99" s="25">
        <f t="shared" si="85"/>
        <v>4.2090000000000005</v>
      </c>
      <c r="BJ99" s="25">
        <f t="shared" si="85"/>
        <v>4.364</v>
      </c>
      <c r="BK99" s="25">
        <f t="shared" si="85"/>
        <v>4.4943333333333335</v>
      </c>
      <c r="BL99" s="25">
        <f t="shared" si="85"/>
        <v>4.6066666666666665</v>
      </c>
      <c r="BM99" s="25">
        <f t="shared" si="85"/>
        <v>4.705333333333334</v>
      </c>
      <c r="BN99" s="25">
        <f t="shared" si="85"/>
        <v>4.793333333333333</v>
      </c>
      <c r="BO99" s="25">
        <f t="shared" si="85"/>
        <v>4.872</v>
      </c>
      <c r="BP99" s="25">
        <f t="shared" si="85"/>
        <v>4.944</v>
      </c>
      <c r="BQ99" s="25">
        <f t="shared" si="85"/>
        <v>5.01</v>
      </c>
      <c r="BR99" s="25">
        <f t="shared" si="85"/>
        <v>5.071</v>
      </c>
      <c r="BS99" s="25">
        <f t="shared" si="85"/>
        <v>5.1273333333333335</v>
      </c>
      <c r="BT99" s="25">
        <f t="shared" si="85"/>
        <v>5.179666666666667</v>
      </c>
      <c r="BU99" s="25">
        <f t="shared" si="85"/>
        <v>5.228666666666666</v>
      </c>
      <c r="BV99" s="25">
        <f t="shared" si="85"/>
        <v>5.2749999999999995</v>
      </c>
      <c r="BW99" s="25">
        <f t="shared" si="85"/>
        <v>5.319</v>
      </c>
      <c r="BY99" s="2">
        <v>45</v>
      </c>
      <c r="BZ99" s="2">
        <f t="shared" si="66"/>
        <v>4.018333333333333</v>
      </c>
      <c r="CB99" s="2">
        <f t="shared" si="67"/>
      </c>
      <c r="CC99" s="2">
        <f t="shared" si="47"/>
      </c>
      <c r="CD99" s="2">
        <f t="shared" si="48"/>
        <v>4.018333333333333</v>
      </c>
      <c r="CE99" s="2">
        <f t="shared" si="49"/>
      </c>
      <c r="CF99" s="2">
        <f t="shared" si="50"/>
      </c>
      <c r="CG99" s="2">
        <f t="shared" si="51"/>
      </c>
      <c r="CH99" s="2">
        <f t="shared" si="52"/>
      </c>
      <c r="CI99" s="2">
        <f t="shared" si="53"/>
      </c>
      <c r="CJ99" s="2">
        <f t="shared" si="54"/>
      </c>
      <c r="CK99" s="2">
        <f t="shared" si="55"/>
      </c>
      <c r="CL99" s="2">
        <f t="shared" si="56"/>
      </c>
      <c r="CM99" s="2">
        <f t="shared" si="57"/>
      </c>
      <c r="CN99" s="2">
        <f t="shared" si="58"/>
      </c>
      <c r="CP99" s="2">
        <f t="shared" si="59"/>
      </c>
      <c r="CQ99" s="2">
        <f t="shared" si="60"/>
      </c>
      <c r="CR99" s="2">
        <f t="shared" si="61"/>
      </c>
      <c r="CS99" s="2">
        <f t="shared" si="62"/>
      </c>
      <c r="CT99" s="2">
        <f t="shared" si="63"/>
      </c>
      <c r="CU99" s="2">
        <f t="shared" si="64"/>
      </c>
      <c r="CV99" s="2">
        <f t="shared" si="65"/>
      </c>
      <c r="DL99" s="2">
        <v>93</v>
      </c>
      <c r="DM99" s="2">
        <f t="shared" si="75"/>
      </c>
      <c r="DN99" s="2">
        <f t="shared" si="76"/>
      </c>
    </row>
    <row r="100" spans="1:118" s="2" customFormat="1" ht="12.75" customHeight="1">
      <c r="A100" s="51">
        <f t="shared" si="43"/>
      </c>
      <c r="B100" s="62">
        <f t="shared" si="44"/>
      </c>
      <c r="C100" s="27"/>
      <c r="D100" s="27"/>
      <c r="E100" s="46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4"/>
      <c r="BC100"/>
      <c r="BE100" s="2">
        <v>46</v>
      </c>
      <c r="BF100" s="25">
        <f t="shared" si="84"/>
        <v>3.425173913043478</v>
      </c>
      <c r="BG100" s="25">
        <f t="shared" si="85"/>
        <v>3.7698695652173915</v>
      </c>
      <c r="BH100" s="25">
        <f t="shared" si="85"/>
        <v>4.014739130434783</v>
      </c>
      <c r="BI100" s="25">
        <f t="shared" si="85"/>
        <v>4.205</v>
      </c>
      <c r="BJ100" s="25">
        <f t="shared" si="85"/>
        <v>4.359652173913044</v>
      </c>
      <c r="BK100" s="25">
        <f t="shared" si="85"/>
        <v>4.489695652173913</v>
      </c>
      <c r="BL100" s="25">
        <f t="shared" si="85"/>
        <v>4.601739130434782</v>
      </c>
      <c r="BM100" s="25">
        <f t="shared" si="85"/>
        <v>4.7001739130434785</v>
      </c>
      <c r="BN100" s="25">
        <f t="shared" si="85"/>
        <v>4.788</v>
      </c>
      <c r="BO100" s="25">
        <f t="shared" si="85"/>
        <v>4.866434782608695</v>
      </c>
      <c r="BP100" s="25">
        <f t="shared" si="85"/>
        <v>4.938260869565218</v>
      </c>
      <c r="BQ100" s="25">
        <f t="shared" si="85"/>
        <v>5.004086956521739</v>
      </c>
      <c r="BR100" s="25">
        <f t="shared" si="85"/>
        <v>5.064913043478261</v>
      </c>
      <c r="BS100" s="25">
        <f t="shared" si="85"/>
        <v>5.121130434782609</v>
      </c>
      <c r="BT100" s="25">
        <f t="shared" si="85"/>
        <v>5.173347826086957</v>
      </c>
      <c r="BU100" s="25">
        <f t="shared" si="85"/>
        <v>5.222173913043478</v>
      </c>
      <c r="BV100" s="25">
        <f t="shared" si="85"/>
        <v>5.268391304347825</v>
      </c>
      <c r="BW100" s="25">
        <f t="shared" si="85"/>
        <v>5.312217391304348</v>
      </c>
      <c r="BY100" s="2">
        <v>46</v>
      </c>
      <c r="BZ100" s="2">
        <f t="shared" si="66"/>
        <v>4.014739130434783</v>
      </c>
      <c r="CB100" s="2">
        <f t="shared" si="67"/>
      </c>
      <c r="CC100" s="2">
        <f t="shared" si="47"/>
      </c>
      <c r="CD100" s="2">
        <f t="shared" si="48"/>
        <v>4.014739130434783</v>
      </c>
      <c r="CE100" s="2">
        <f t="shared" si="49"/>
      </c>
      <c r="CF100" s="2">
        <f t="shared" si="50"/>
      </c>
      <c r="CG100" s="2">
        <f t="shared" si="51"/>
      </c>
      <c r="CH100" s="2">
        <f t="shared" si="52"/>
      </c>
      <c r="CI100" s="2">
        <f t="shared" si="53"/>
      </c>
      <c r="CJ100" s="2">
        <f t="shared" si="54"/>
      </c>
      <c r="CK100" s="2">
        <f t="shared" si="55"/>
      </c>
      <c r="CL100" s="2">
        <f t="shared" si="56"/>
      </c>
      <c r="CM100" s="2">
        <f t="shared" si="57"/>
      </c>
      <c r="CN100" s="2">
        <f t="shared" si="58"/>
      </c>
      <c r="CP100" s="2">
        <f t="shared" si="59"/>
      </c>
      <c r="CQ100" s="2">
        <f t="shared" si="60"/>
      </c>
      <c r="CR100" s="2">
        <f t="shared" si="61"/>
      </c>
      <c r="CS100" s="2">
        <f t="shared" si="62"/>
      </c>
      <c r="CT100" s="2">
        <f t="shared" si="63"/>
      </c>
      <c r="CU100" s="2">
        <f t="shared" si="64"/>
      </c>
      <c r="CV100" s="2">
        <f t="shared" si="65"/>
      </c>
      <c r="DL100" s="2">
        <v>94</v>
      </c>
      <c r="DM100" s="2">
        <f t="shared" si="75"/>
      </c>
      <c r="DN100" s="2">
        <f t="shared" si="76"/>
      </c>
    </row>
    <row r="101" spans="1:118" s="2" customFormat="1" ht="12.75" customHeight="1">
      <c r="A101" s="51">
        <f t="shared" si="43"/>
      </c>
      <c r="B101" s="62">
        <f t="shared" si="44"/>
      </c>
      <c r="C101" s="27"/>
      <c r="D101" s="27"/>
      <c r="E101" s="46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4"/>
      <c r="BC101"/>
      <c r="BE101" s="2">
        <v>47</v>
      </c>
      <c r="BF101" s="25">
        <f t="shared" si="84"/>
        <v>3.4227872340425534</v>
      </c>
      <c r="BG101" s="25">
        <f t="shared" si="85"/>
        <v>3.766872340425532</v>
      </c>
      <c r="BH101" s="25">
        <f t="shared" si="85"/>
        <v>4.011297872340426</v>
      </c>
      <c r="BI101" s="25">
        <f t="shared" si="85"/>
        <v>4.201170212765958</v>
      </c>
      <c r="BJ101" s="25">
        <f t="shared" si="85"/>
        <v>4.355489361702128</v>
      </c>
      <c r="BK101" s="25">
        <f t="shared" si="85"/>
        <v>4.485255319148936</v>
      </c>
      <c r="BL101" s="25">
        <f t="shared" si="85"/>
        <v>4.597021276595744</v>
      </c>
      <c r="BM101" s="25">
        <f t="shared" si="85"/>
        <v>4.695234042553191</v>
      </c>
      <c r="BN101" s="25">
        <f t="shared" si="85"/>
        <v>4.782893617021276</v>
      </c>
      <c r="BO101" s="25">
        <f t="shared" si="85"/>
        <v>4.861106382978723</v>
      </c>
      <c r="BP101" s="25">
        <f t="shared" si="85"/>
        <v>4.932765957446809</v>
      </c>
      <c r="BQ101" s="25">
        <f t="shared" si="85"/>
        <v>4.998425531914894</v>
      </c>
      <c r="BR101" s="25">
        <f t="shared" si="85"/>
        <v>5.0590851063829785</v>
      </c>
      <c r="BS101" s="25">
        <f t="shared" si="85"/>
        <v>5.1151914893617025</v>
      </c>
      <c r="BT101" s="25">
        <f t="shared" si="85"/>
        <v>5.167297872340426</v>
      </c>
      <c r="BU101" s="25">
        <f t="shared" si="85"/>
        <v>5.215957446808511</v>
      </c>
      <c r="BV101" s="25">
        <f t="shared" si="85"/>
        <v>5.262063829787234</v>
      </c>
      <c r="BW101" s="25">
        <f t="shared" si="85"/>
        <v>5.3057234042553185</v>
      </c>
      <c r="BY101" s="2">
        <v>47</v>
      </c>
      <c r="BZ101" s="2">
        <f t="shared" si="66"/>
        <v>4.011297872340426</v>
      </c>
      <c r="CB101" s="2">
        <f t="shared" si="67"/>
      </c>
      <c r="CC101" s="2">
        <f t="shared" si="47"/>
      </c>
      <c r="CD101" s="2">
        <f t="shared" si="48"/>
        <v>4.011297872340426</v>
      </c>
      <c r="CE101" s="2">
        <f t="shared" si="49"/>
      </c>
      <c r="CF101" s="2">
        <f t="shared" si="50"/>
      </c>
      <c r="CG101" s="2">
        <f t="shared" si="51"/>
      </c>
      <c r="CH101" s="2">
        <f t="shared" si="52"/>
      </c>
      <c r="CI101" s="2">
        <f t="shared" si="53"/>
      </c>
      <c r="CJ101" s="2">
        <f t="shared" si="54"/>
      </c>
      <c r="CK101" s="2">
        <f t="shared" si="55"/>
      </c>
      <c r="CL101" s="2">
        <f t="shared" si="56"/>
      </c>
      <c r="CM101" s="2">
        <f t="shared" si="57"/>
      </c>
      <c r="CN101" s="2">
        <f t="shared" si="58"/>
      </c>
      <c r="CP101" s="2">
        <f t="shared" si="59"/>
      </c>
      <c r="CQ101" s="2">
        <f t="shared" si="60"/>
      </c>
      <c r="CR101" s="2">
        <f t="shared" si="61"/>
      </c>
      <c r="CS101" s="2">
        <f t="shared" si="62"/>
      </c>
      <c r="CT101" s="2">
        <f t="shared" si="63"/>
      </c>
      <c r="CU101" s="2">
        <f t="shared" si="64"/>
      </c>
      <c r="CV101" s="2">
        <f t="shared" si="65"/>
      </c>
      <c r="DL101" s="2">
        <v>95</v>
      </c>
      <c r="DM101" s="2">
        <f t="shared" si="75"/>
      </c>
      <c r="DN101" s="2">
        <f t="shared" si="76"/>
      </c>
    </row>
    <row r="102" spans="1:118" s="2" customFormat="1" ht="12.75" customHeight="1">
      <c r="A102" s="51">
        <f t="shared" si="43"/>
      </c>
      <c r="B102" s="62">
        <f t="shared" si="44"/>
      </c>
      <c r="C102" s="27"/>
      <c r="D102" s="27"/>
      <c r="E102" s="46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4"/>
      <c r="BC102"/>
      <c r="BE102" s="2">
        <v>48</v>
      </c>
      <c r="BF102" s="25">
        <f t="shared" si="84"/>
        <v>3.4205</v>
      </c>
      <c r="BG102" s="25">
        <f t="shared" si="85"/>
        <v>3.764</v>
      </c>
      <c r="BH102" s="25">
        <f t="shared" si="85"/>
        <v>4.008</v>
      </c>
      <c r="BI102" s="25">
        <f t="shared" si="85"/>
        <v>4.1975</v>
      </c>
      <c r="BJ102" s="25">
        <f t="shared" si="85"/>
        <v>4.3515</v>
      </c>
      <c r="BK102" s="25">
        <f t="shared" si="85"/>
        <v>4.481</v>
      </c>
      <c r="BL102" s="25">
        <f t="shared" si="85"/>
        <v>4.592499999999999</v>
      </c>
      <c r="BM102" s="25">
        <f t="shared" si="85"/>
        <v>4.6905</v>
      </c>
      <c r="BN102" s="25">
        <f t="shared" si="85"/>
        <v>4.778</v>
      </c>
      <c r="BO102" s="25">
        <f t="shared" si="85"/>
        <v>4.856</v>
      </c>
      <c r="BP102" s="25">
        <f t="shared" si="85"/>
        <v>4.9275</v>
      </c>
      <c r="BQ102" s="25">
        <f t="shared" si="85"/>
        <v>4.992999999999999</v>
      </c>
      <c r="BR102" s="25">
        <f t="shared" si="85"/>
        <v>5.0535</v>
      </c>
      <c r="BS102" s="25">
        <f t="shared" si="85"/>
        <v>5.1095</v>
      </c>
      <c r="BT102" s="25">
        <f t="shared" si="85"/>
        <v>5.1615</v>
      </c>
      <c r="BU102" s="25">
        <f t="shared" si="85"/>
        <v>5.21</v>
      </c>
      <c r="BV102" s="25">
        <f t="shared" si="85"/>
        <v>5.255999999999999</v>
      </c>
      <c r="BW102" s="25">
        <f t="shared" si="85"/>
        <v>5.299499999999999</v>
      </c>
      <c r="BY102" s="2">
        <v>48</v>
      </c>
      <c r="BZ102" s="2">
        <f t="shared" si="66"/>
        <v>4.008</v>
      </c>
      <c r="CB102" s="2">
        <f t="shared" si="67"/>
      </c>
      <c r="CC102" s="2">
        <f t="shared" si="47"/>
      </c>
      <c r="CD102" s="2">
        <f t="shared" si="48"/>
        <v>4.008</v>
      </c>
      <c r="CE102" s="2">
        <f t="shared" si="49"/>
      </c>
      <c r="CF102" s="2">
        <f t="shared" si="50"/>
      </c>
      <c r="CG102" s="2">
        <f t="shared" si="51"/>
      </c>
      <c r="CH102" s="2">
        <f t="shared" si="52"/>
      </c>
      <c r="CI102" s="2">
        <f t="shared" si="53"/>
      </c>
      <c r="CJ102" s="2">
        <f t="shared" si="54"/>
      </c>
      <c r="CK102" s="2">
        <f t="shared" si="55"/>
      </c>
      <c r="CL102" s="2">
        <f t="shared" si="56"/>
      </c>
      <c r="CM102" s="2">
        <f t="shared" si="57"/>
      </c>
      <c r="CN102" s="2">
        <f t="shared" si="58"/>
      </c>
      <c r="CP102" s="2">
        <f t="shared" si="59"/>
      </c>
      <c r="CQ102" s="2">
        <f t="shared" si="60"/>
      </c>
      <c r="CR102" s="2">
        <f t="shared" si="61"/>
      </c>
      <c r="CS102" s="2">
        <f t="shared" si="62"/>
      </c>
      <c r="CT102" s="2">
        <f t="shared" si="63"/>
      </c>
      <c r="CU102" s="2">
        <f t="shared" si="64"/>
      </c>
      <c r="CV102" s="2">
        <f t="shared" si="65"/>
      </c>
      <c r="DL102" s="2">
        <v>96</v>
      </c>
      <c r="DM102" s="2">
        <f t="shared" si="75"/>
      </c>
      <c r="DN102" s="2">
        <f t="shared" si="76"/>
      </c>
    </row>
    <row r="103" spans="1:118" s="2" customFormat="1" ht="12.75" customHeight="1">
      <c r="A103" s="51">
        <f t="shared" si="43"/>
      </c>
      <c r="B103" s="62">
        <f t="shared" si="44"/>
      </c>
      <c r="C103" s="27"/>
      <c r="D103" s="27"/>
      <c r="E103" s="46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4"/>
      <c r="BC103"/>
      <c r="BE103" s="2">
        <v>49</v>
      </c>
      <c r="BF103" s="25">
        <f t="shared" si="84"/>
        <v>3.4183061224489797</v>
      </c>
      <c r="BG103" s="25">
        <f t="shared" si="85"/>
        <v>3.7612448979591835</v>
      </c>
      <c r="BH103" s="25">
        <f t="shared" si="85"/>
        <v>4.004836734693877</v>
      </c>
      <c r="BI103" s="25">
        <f t="shared" si="85"/>
        <v>4.193979591836735</v>
      </c>
      <c r="BJ103" s="25">
        <f t="shared" si="85"/>
        <v>4.347673469387755</v>
      </c>
      <c r="BK103" s="25">
        <f t="shared" si="85"/>
        <v>4.476918367346939</v>
      </c>
      <c r="BL103" s="25">
        <f t="shared" si="85"/>
        <v>4.588163265306123</v>
      </c>
      <c r="BM103" s="25">
        <f t="shared" si="85"/>
        <v>4.68595918367347</v>
      </c>
      <c r="BN103" s="25">
        <f t="shared" si="85"/>
        <v>4.77330612244898</v>
      </c>
      <c r="BO103" s="25">
        <f t="shared" si="85"/>
        <v>4.851102040816326</v>
      </c>
      <c r="BP103" s="25">
        <f t="shared" si="85"/>
        <v>4.922448979591837</v>
      </c>
      <c r="BQ103" s="25">
        <f t="shared" si="85"/>
        <v>4.987795918367347</v>
      </c>
      <c r="BR103" s="25">
        <f t="shared" si="85"/>
        <v>5.0481428571428575</v>
      </c>
      <c r="BS103" s="25">
        <f t="shared" si="85"/>
        <v>5.104040816326531</v>
      </c>
      <c r="BT103" s="25">
        <f t="shared" si="85"/>
        <v>5.155938775510204</v>
      </c>
      <c r="BU103" s="25">
        <f t="shared" si="85"/>
        <v>5.204285714285715</v>
      </c>
      <c r="BV103" s="25">
        <f t="shared" si="85"/>
        <v>5.250183673469388</v>
      </c>
      <c r="BW103" s="25">
        <f t="shared" si="85"/>
        <v>5.293530612244898</v>
      </c>
      <c r="BY103" s="2">
        <v>49</v>
      </c>
      <c r="BZ103" s="2">
        <f t="shared" si="66"/>
        <v>4.004836734693877</v>
      </c>
      <c r="CB103" s="2">
        <f t="shared" si="67"/>
      </c>
      <c r="CC103" s="2">
        <f t="shared" si="47"/>
      </c>
      <c r="CD103" s="2">
        <f t="shared" si="48"/>
        <v>4.004836734693877</v>
      </c>
      <c r="CE103" s="2">
        <f t="shared" si="49"/>
      </c>
      <c r="CF103" s="2">
        <f t="shared" si="50"/>
      </c>
      <c r="CG103" s="2">
        <f t="shared" si="51"/>
      </c>
      <c r="CH103" s="2">
        <f t="shared" si="52"/>
      </c>
      <c r="CI103" s="2">
        <f t="shared" si="53"/>
      </c>
      <c r="CJ103" s="2">
        <f t="shared" si="54"/>
      </c>
      <c r="CK103" s="2">
        <f t="shared" si="55"/>
      </c>
      <c r="CL103" s="2">
        <f t="shared" si="56"/>
      </c>
      <c r="CM103" s="2">
        <f t="shared" si="57"/>
      </c>
      <c r="CN103" s="2">
        <f t="shared" si="58"/>
      </c>
      <c r="CP103" s="2">
        <f t="shared" si="59"/>
      </c>
      <c r="CQ103" s="2">
        <f t="shared" si="60"/>
      </c>
      <c r="CR103" s="2">
        <f t="shared" si="61"/>
      </c>
      <c r="CS103" s="2">
        <f t="shared" si="62"/>
      </c>
      <c r="CT103" s="2">
        <f t="shared" si="63"/>
      </c>
      <c r="CU103" s="2">
        <f t="shared" si="64"/>
      </c>
      <c r="CV103" s="2">
        <f t="shared" si="65"/>
      </c>
      <c r="DL103" s="2">
        <v>97</v>
      </c>
      <c r="DM103" s="2">
        <f t="shared" si="75"/>
      </c>
      <c r="DN103" s="2">
        <f t="shared" si="76"/>
      </c>
    </row>
    <row r="104" spans="1:118" s="2" customFormat="1" ht="12.75" customHeight="1">
      <c r="A104" s="51">
        <f t="shared" si="43"/>
      </c>
      <c r="B104" s="62">
        <f t="shared" si="44"/>
      </c>
      <c r="C104" s="27"/>
      <c r="D104" s="27"/>
      <c r="E104" s="46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4"/>
      <c r="BC104"/>
      <c r="BE104" s="2">
        <v>50</v>
      </c>
      <c r="BF104" s="25">
        <f t="shared" si="84"/>
        <v>3.4162</v>
      </c>
      <c r="BG104" s="25">
        <f t="shared" si="85"/>
        <v>3.7586</v>
      </c>
      <c r="BH104" s="25">
        <f t="shared" si="85"/>
        <v>4.001799999999999</v>
      </c>
      <c r="BI104" s="25">
        <f t="shared" si="85"/>
        <v>4.1906</v>
      </c>
      <c r="BJ104" s="25">
        <f t="shared" si="85"/>
        <v>4.344</v>
      </c>
      <c r="BK104" s="25">
        <f t="shared" si="85"/>
        <v>4.473</v>
      </c>
      <c r="BL104" s="25">
        <f t="shared" si="85"/>
        <v>4.584</v>
      </c>
      <c r="BM104" s="25">
        <f t="shared" si="85"/>
        <v>4.6816</v>
      </c>
      <c r="BN104" s="25">
        <f t="shared" si="85"/>
        <v>4.7688</v>
      </c>
      <c r="BO104" s="25">
        <f t="shared" si="85"/>
        <v>4.8464</v>
      </c>
      <c r="BP104" s="25">
        <f t="shared" si="85"/>
        <v>4.9176</v>
      </c>
      <c r="BQ104" s="25">
        <f t="shared" si="85"/>
        <v>4.9828</v>
      </c>
      <c r="BR104" s="25">
        <f t="shared" si="85"/>
        <v>5.043</v>
      </c>
      <c r="BS104" s="25">
        <f t="shared" si="85"/>
        <v>5.0988</v>
      </c>
      <c r="BT104" s="25">
        <f t="shared" si="85"/>
        <v>5.1506</v>
      </c>
      <c r="BU104" s="25">
        <f t="shared" si="85"/>
        <v>5.1988</v>
      </c>
      <c r="BV104" s="25">
        <f t="shared" si="85"/>
        <v>5.2446</v>
      </c>
      <c r="BW104" s="25">
        <f t="shared" si="85"/>
        <v>5.2878</v>
      </c>
      <c r="BY104" s="2">
        <v>50</v>
      </c>
      <c r="BZ104" s="2">
        <f t="shared" si="66"/>
        <v>4.001799999999999</v>
      </c>
      <c r="CB104" s="2">
        <f t="shared" si="67"/>
      </c>
      <c r="CC104" s="2">
        <f t="shared" si="47"/>
      </c>
      <c r="CD104" s="2">
        <f t="shared" si="48"/>
        <v>4.001799999999999</v>
      </c>
      <c r="CE104" s="2">
        <f t="shared" si="49"/>
      </c>
      <c r="CF104" s="2">
        <f t="shared" si="50"/>
      </c>
      <c r="CG104" s="2">
        <f t="shared" si="51"/>
      </c>
      <c r="CH104" s="2">
        <f t="shared" si="52"/>
      </c>
      <c r="CI104" s="2">
        <f t="shared" si="53"/>
      </c>
      <c r="CJ104" s="2">
        <f t="shared" si="54"/>
      </c>
      <c r="CK104" s="2">
        <f t="shared" si="55"/>
      </c>
      <c r="CL104" s="2">
        <f t="shared" si="56"/>
      </c>
      <c r="CM104" s="2">
        <f t="shared" si="57"/>
      </c>
      <c r="CN104" s="2">
        <f t="shared" si="58"/>
      </c>
      <c r="CP104" s="2">
        <f t="shared" si="59"/>
      </c>
      <c r="CQ104" s="2">
        <f t="shared" si="60"/>
      </c>
      <c r="CR104" s="2">
        <f t="shared" si="61"/>
      </c>
      <c r="CS104" s="2">
        <f t="shared" si="62"/>
      </c>
      <c r="CT104" s="2">
        <f t="shared" si="63"/>
      </c>
      <c r="CU104" s="2">
        <f t="shared" si="64"/>
      </c>
      <c r="CV104" s="2">
        <f t="shared" si="65"/>
      </c>
      <c r="DL104" s="2">
        <v>98</v>
      </c>
      <c r="DM104" s="2">
        <f t="shared" si="75"/>
      </c>
      <c r="DN104" s="2">
        <f t="shared" si="76"/>
      </c>
    </row>
    <row r="105" spans="1:118" s="2" customFormat="1" ht="12.75" customHeight="1">
      <c r="A105" s="51">
        <f t="shared" si="43"/>
      </c>
      <c r="B105" s="62">
        <f t="shared" si="44"/>
      </c>
      <c r="C105" s="27"/>
      <c r="D105" s="27"/>
      <c r="E105" s="46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4"/>
      <c r="BC105"/>
      <c r="BE105" s="2">
        <v>51</v>
      </c>
      <c r="BF105" s="25">
        <f t="shared" si="84"/>
        <v>3.4141764705882354</v>
      </c>
      <c r="BG105" s="25">
        <f t="shared" si="85"/>
        <v>3.7560588235294117</v>
      </c>
      <c r="BH105" s="25">
        <f t="shared" si="85"/>
        <v>3.9988823529411763</v>
      </c>
      <c r="BI105" s="25">
        <f t="shared" si="85"/>
        <v>4.187352941176471</v>
      </c>
      <c r="BJ105" s="25">
        <f t="shared" si="85"/>
        <v>4.340470588235294</v>
      </c>
      <c r="BK105" s="25">
        <f t="shared" si="85"/>
        <v>4.469235294117647</v>
      </c>
      <c r="BL105" s="25">
        <f t="shared" si="85"/>
        <v>4.58</v>
      </c>
      <c r="BM105" s="25">
        <f t="shared" si="85"/>
        <v>4.677411764705883</v>
      </c>
      <c r="BN105" s="25">
        <f t="shared" si="85"/>
        <v>4.7644705882352945</v>
      </c>
      <c r="BO105" s="25">
        <f t="shared" si="85"/>
        <v>4.841882352941177</v>
      </c>
      <c r="BP105" s="25">
        <f t="shared" si="85"/>
        <v>4.912941176470588</v>
      </c>
      <c r="BQ105" s="25">
        <f t="shared" si="85"/>
        <v>4.978</v>
      </c>
      <c r="BR105" s="25">
        <f t="shared" si="85"/>
        <v>5.038058823529412</v>
      </c>
      <c r="BS105" s="25">
        <f t="shared" si="85"/>
        <v>5.093764705882353</v>
      </c>
      <c r="BT105" s="25">
        <f t="shared" si="85"/>
        <v>5.145470588235295</v>
      </c>
      <c r="BU105" s="25">
        <f t="shared" si="85"/>
        <v>5.193529411764706</v>
      </c>
      <c r="BV105" s="25">
        <f t="shared" si="85"/>
        <v>5.2392352941176465</v>
      </c>
      <c r="BW105" s="25">
        <f t="shared" si="85"/>
        <v>5.282294117647059</v>
      </c>
      <c r="BY105" s="2">
        <v>51</v>
      </c>
      <c r="BZ105" s="2">
        <f t="shared" si="66"/>
        <v>3.9988823529411763</v>
      </c>
      <c r="CB105" s="2">
        <f t="shared" si="67"/>
      </c>
      <c r="CC105" s="2">
        <f t="shared" si="47"/>
      </c>
      <c r="CD105" s="2">
        <f t="shared" si="48"/>
        <v>3.9988823529411763</v>
      </c>
      <c r="CE105" s="2">
        <f t="shared" si="49"/>
      </c>
      <c r="CF105" s="2">
        <f t="shared" si="50"/>
      </c>
      <c r="CG105" s="2">
        <f t="shared" si="51"/>
      </c>
      <c r="CH105" s="2">
        <f t="shared" si="52"/>
      </c>
      <c r="CI105" s="2">
        <f t="shared" si="53"/>
      </c>
      <c r="CJ105" s="2">
        <f t="shared" si="54"/>
      </c>
      <c r="CK105" s="2">
        <f t="shared" si="55"/>
      </c>
      <c r="CL105" s="2">
        <f t="shared" si="56"/>
      </c>
      <c r="CM105" s="2">
        <f t="shared" si="57"/>
      </c>
      <c r="CN105" s="2">
        <f t="shared" si="58"/>
      </c>
      <c r="CP105" s="2">
        <f t="shared" si="59"/>
      </c>
      <c r="CQ105" s="2">
        <f t="shared" si="60"/>
      </c>
      <c r="CR105" s="2">
        <f t="shared" si="61"/>
      </c>
      <c r="CS105" s="2">
        <f t="shared" si="62"/>
      </c>
      <c r="CT105" s="2">
        <f t="shared" si="63"/>
      </c>
      <c r="CU105" s="2">
        <f t="shared" si="64"/>
      </c>
      <c r="CV105" s="2">
        <f t="shared" si="65"/>
      </c>
      <c r="DL105" s="2">
        <v>99</v>
      </c>
      <c r="DM105" s="2">
        <f t="shared" si="75"/>
      </c>
      <c r="DN105" s="2">
        <f t="shared" si="76"/>
      </c>
    </row>
    <row r="106" spans="1:118" s="2" customFormat="1" ht="12.75" customHeight="1">
      <c r="A106" s="51">
        <f t="shared" si="43"/>
      </c>
      <c r="B106" s="62">
        <f t="shared" si="44"/>
      </c>
      <c r="C106" s="27"/>
      <c r="D106" s="27"/>
      <c r="E106" s="46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4"/>
      <c r="BC106"/>
      <c r="BE106" s="2">
        <v>52</v>
      </c>
      <c r="BF106" s="25">
        <f t="shared" si="84"/>
        <v>3.4122307692307694</v>
      </c>
      <c r="BG106" s="25">
        <f t="shared" si="85"/>
        <v>3.753615384615385</v>
      </c>
      <c r="BH106" s="25">
        <f t="shared" si="85"/>
        <v>3.996076923076923</v>
      </c>
      <c r="BI106" s="25">
        <f t="shared" si="85"/>
        <v>4.184230769230769</v>
      </c>
      <c r="BJ106" s="25">
        <f t="shared" si="85"/>
        <v>4.337076923076923</v>
      </c>
      <c r="BK106" s="25">
        <f t="shared" si="85"/>
        <v>4.4656153846153845</v>
      </c>
      <c r="BL106" s="25">
        <f t="shared" si="85"/>
        <v>4.576153846153846</v>
      </c>
      <c r="BM106" s="25">
        <f t="shared" si="85"/>
        <v>4.673384615384616</v>
      </c>
      <c r="BN106" s="25">
        <f t="shared" si="85"/>
        <v>4.760307692307692</v>
      </c>
      <c r="BO106" s="25">
        <f t="shared" si="85"/>
        <v>4.837538461538461</v>
      </c>
      <c r="BP106" s="25">
        <f t="shared" si="85"/>
        <v>4.908461538461538</v>
      </c>
      <c r="BQ106" s="25">
        <f t="shared" si="85"/>
        <v>4.9733846153846155</v>
      </c>
      <c r="BR106" s="25">
        <f t="shared" si="85"/>
        <v>5.033307692307693</v>
      </c>
      <c r="BS106" s="25">
        <f t="shared" si="85"/>
        <v>5.088923076923077</v>
      </c>
      <c r="BT106" s="25">
        <f t="shared" si="85"/>
        <v>5.140538461538462</v>
      </c>
      <c r="BU106" s="25">
        <f t="shared" si="85"/>
        <v>5.188461538461539</v>
      </c>
      <c r="BV106" s="25">
        <f t="shared" si="85"/>
        <v>5.234076923076923</v>
      </c>
      <c r="BW106" s="25">
        <f t="shared" si="85"/>
        <v>5.276999999999999</v>
      </c>
      <c r="BY106" s="2">
        <v>52</v>
      </c>
      <c r="BZ106" s="2">
        <f t="shared" si="66"/>
        <v>3.996076923076923</v>
      </c>
      <c r="CB106" s="2">
        <f t="shared" si="67"/>
      </c>
      <c r="CC106" s="2">
        <f t="shared" si="47"/>
      </c>
      <c r="CD106" s="2">
        <f t="shared" si="48"/>
        <v>3.996076923076923</v>
      </c>
      <c r="CE106" s="2">
        <f t="shared" si="49"/>
      </c>
      <c r="CF106" s="2">
        <f t="shared" si="50"/>
      </c>
      <c r="CG106" s="2">
        <f t="shared" si="51"/>
      </c>
      <c r="CH106" s="2">
        <f t="shared" si="52"/>
      </c>
      <c r="CI106" s="2">
        <f t="shared" si="53"/>
      </c>
      <c r="CJ106" s="2">
        <f t="shared" si="54"/>
      </c>
      <c r="CK106" s="2">
        <f t="shared" si="55"/>
      </c>
      <c r="CL106" s="2">
        <f t="shared" si="56"/>
      </c>
      <c r="CM106" s="2">
        <f t="shared" si="57"/>
      </c>
      <c r="CN106" s="2">
        <f t="shared" si="58"/>
      </c>
      <c r="CP106" s="2">
        <f t="shared" si="59"/>
      </c>
      <c r="CQ106" s="2">
        <f t="shared" si="60"/>
      </c>
      <c r="CR106" s="2">
        <f t="shared" si="61"/>
      </c>
      <c r="CS106" s="2">
        <f t="shared" si="62"/>
      </c>
      <c r="CT106" s="2">
        <f t="shared" si="63"/>
      </c>
      <c r="CU106" s="2">
        <f t="shared" si="64"/>
      </c>
      <c r="CV106" s="2">
        <f t="shared" si="65"/>
      </c>
      <c r="DL106" s="2">
        <v>100</v>
      </c>
      <c r="DM106" s="2">
        <f t="shared" si="75"/>
      </c>
      <c r="DN106" s="2">
        <f t="shared" si="76"/>
      </c>
    </row>
    <row r="107" spans="1:118" s="2" customFormat="1" ht="12.75" customHeight="1">
      <c r="A107" s="51">
        <f aca="true" t="shared" si="87" ref="A107:A170">IF(E$28&lt;21,IF(ISNUMBER(DM72),CONCATENATE(INDEX(E$41:BB$41,1,DM72),"-",INDEX(E$41:BB$41,1,DN72)),""),"")</f>
      </c>
      <c r="B107" s="62">
        <f aca="true" t="shared" si="88" ref="B107:B170">IF(E$28&lt;21,IF(ISNUMBER(DM72),INDEX(DQ$7:EJ$26,DN72,DM72),""),"")</f>
      </c>
      <c r="C107" s="27"/>
      <c r="D107" s="27"/>
      <c r="E107" s="46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4"/>
      <c r="BC107"/>
      <c r="BE107" s="2">
        <v>53</v>
      </c>
      <c r="BF107" s="25">
        <f t="shared" si="84"/>
        <v>3.410358490566038</v>
      </c>
      <c r="BG107" s="25">
        <f t="shared" si="85"/>
        <v>3.7512641509433964</v>
      </c>
      <c r="BH107" s="25">
        <f t="shared" si="85"/>
        <v>3.993377358490566</v>
      </c>
      <c r="BI107" s="25">
        <f t="shared" si="85"/>
        <v>4.18122641509434</v>
      </c>
      <c r="BJ107" s="25">
        <f t="shared" si="85"/>
        <v>4.333811320754717</v>
      </c>
      <c r="BK107" s="25">
        <f t="shared" si="85"/>
        <v>4.462132075471698</v>
      </c>
      <c r="BL107" s="25">
        <f t="shared" si="85"/>
        <v>4.572452830188679</v>
      </c>
      <c r="BM107" s="25">
        <f t="shared" si="85"/>
        <v>4.669509433962264</v>
      </c>
      <c r="BN107" s="25">
        <f t="shared" si="85"/>
        <v>4.756301886792453</v>
      </c>
      <c r="BO107" s="25">
        <f t="shared" si="85"/>
        <v>4.833358490566037</v>
      </c>
      <c r="BP107" s="25">
        <f t="shared" si="85"/>
        <v>4.9041509433962265</v>
      </c>
      <c r="BQ107" s="25">
        <f t="shared" si="85"/>
        <v>4.968943396226415</v>
      </c>
      <c r="BR107" s="25">
        <f t="shared" si="85"/>
        <v>5.028735849056604</v>
      </c>
      <c r="BS107" s="25">
        <f t="shared" si="85"/>
        <v>5.084264150943397</v>
      </c>
      <c r="BT107" s="25">
        <f t="shared" si="85"/>
        <v>5.135792452830189</v>
      </c>
      <c r="BU107" s="25">
        <f t="shared" si="85"/>
        <v>5.1835849056603776</v>
      </c>
      <c r="BV107" s="25">
        <f t="shared" si="85"/>
        <v>5.22911320754717</v>
      </c>
      <c r="BW107" s="25">
        <f t="shared" si="85"/>
        <v>5.271905660377358</v>
      </c>
      <c r="BY107" s="2">
        <v>53</v>
      </c>
      <c r="BZ107" s="2">
        <f t="shared" si="66"/>
        <v>3.993377358490566</v>
      </c>
      <c r="CB107" s="2">
        <f t="shared" si="67"/>
      </c>
      <c r="CC107" s="2">
        <f t="shared" si="47"/>
      </c>
      <c r="CD107" s="2">
        <f t="shared" si="48"/>
        <v>3.993377358490566</v>
      </c>
      <c r="CE107" s="2">
        <f t="shared" si="49"/>
      </c>
      <c r="CF107" s="2">
        <f t="shared" si="50"/>
      </c>
      <c r="CG107" s="2">
        <f t="shared" si="51"/>
      </c>
      <c r="CH107" s="2">
        <f t="shared" si="52"/>
      </c>
      <c r="CI107" s="2">
        <f t="shared" si="53"/>
      </c>
      <c r="CJ107" s="2">
        <f t="shared" si="54"/>
      </c>
      <c r="CK107" s="2">
        <f t="shared" si="55"/>
      </c>
      <c r="CL107" s="2">
        <f t="shared" si="56"/>
      </c>
      <c r="CM107" s="2">
        <f t="shared" si="57"/>
      </c>
      <c r="CN107" s="2">
        <f t="shared" si="58"/>
      </c>
      <c r="CP107" s="2">
        <f t="shared" si="59"/>
      </c>
      <c r="CQ107" s="2">
        <f t="shared" si="60"/>
      </c>
      <c r="CR107" s="2">
        <f t="shared" si="61"/>
      </c>
      <c r="CS107" s="2">
        <f t="shared" si="62"/>
      </c>
      <c r="CT107" s="2">
        <f t="shared" si="63"/>
      </c>
      <c r="CU107" s="2">
        <f t="shared" si="64"/>
      </c>
      <c r="CV107" s="2">
        <f t="shared" si="65"/>
      </c>
      <c r="DL107" s="2">
        <v>101</v>
      </c>
      <c r="DM107" s="2">
        <f t="shared" si="75"/>
      </c>
      <c r="DN107" s="2">
        <f t="shared" si="76"/>
      </c>
    </row>
    <row r="108" spans="1:118" s="2" customFormat="1" ht="12.75" customHeight="1">
      <c r="A108" s="51">
        <f t="shared" si="87"/>
      </c>
      <c r="B108" s="62">
        <f t="shared" si="88"/>
      </c>
      <c r="C108" s="27"/>
      <c r="D108" s="27"/>
      <c r="E108" s="46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4"/>
      <c r="BC108"/>
      <c r="BE108" s="2">
        <v>54</v>
      </c>
      <c r="BF108" s="25">
        <f t="shared" si="84"/>
        <v>3.4085555555555556</v>
      </c>
      <c r="BG108" s="25">
        <f t="shared" si="85"/>
        <v>3.749</v>
      </c>
      <c r="BH108" s="25">
        <f t="shared" si="85"/>
        <v>3.9907777777777778</v>
      </c>
      <c r="BI108" s="25">
        <f t="shared" si="85"/>
        <v>4.178333333333334</v>
      </c>
      <c r="BJ108" s="25">
        <f t="shared" si="85"/>
        <v>4.330666666666667</v>
      </c>
      <c r="BK108" s="25">
        <f t="shared" si="85"/>
        <v>4.458777777777778</v>
      </c>
      <c r="BL108" s="25">
        <f t="shared" si="85"/>
        <v>4.568888888888889</v>
      </c>
      <c r="BM108" s="25">
        <f t="shared" si="85"/>
        <v>4.665777777777778</v>
      </c>
      <c r="BN108" s="25">
        <f t="shared" si="85"/>
        <v>4.7524444444444445</v>
      </c>
      <c r="BO108" s="25">
        <f t="shared" si="85"/>
        <v>4.8293333333333335</v>
      </c>
      <c r="BP108" s="25">
        <f t="shared" si="85"/>
        <v>4.9</v>
      </c>
      <c r="BQ108" s="25">
        <f t="shared" si="85"/>
        <v>4.964666666666667</v>
      </c>
      <c r="BR108" s="25">
        <f t="shared" si="85"/>
        <v>5.024333333333334</v>
      </c>
      <c r="BS108" s="25">
        <f t="shared" si="85"/>
        <v>5.079777777777778</v>
      </c>
      <c r="BT108" s="25">
        <f t="shared" si="85"/>
        <v>5.131222222222222</v>
      </c>
      <c r="BU108" s="25">
        <f t="shared" si="85"/>
        <v>5.178888888888888</v>
      </c>
      <c r="BV108" s="25">
        <f t="shared" si="85"/>
        <v>5.224333333333333</v>
      </c>
      <c r="BW108" s="25">
        <f t="shared" si="85"/>
        <v>5.2669999999999995</v>
      </c>
      <c r="BY108" s="2">
        <v>54</v>
      </c>
      <c r="BZ108" s="2">
        <f t="shared" si="66"/>
        <v>3.9907777777777778</v>
      </c>
      <c r="CB108" s="2">
        <f t="shared" si="67"/>
      </c>
      <c r="CC108" s="2">
        <f t="shared" si="47"/>
      </c>
      <c r="CD108" s="2">
        <f t="shared" si="48"/>
        <v>3.9907777777777778</v>
      </c>
      <c r="CE108" s="2">
        <f t="shared" si="49"/>
      </c>
      <c r="CF108" s="2">
        <f t="shared" si="50"/>
      </c>
      <c r="CG108" s="2">
        <f t="shared" si="51"/>
      </c>
      <c r="CH108" s="2">
        <f t="shared" si="52"/>
      </c>
      <c r="CI108" s="2">
        <f t="shared" si="53"/>
      </c>
      <c r="CJ108" s="2">
        <f t="shared" si="54"/>
      </c>
      <c r="CK108" s="2">
        <f t="shared" si="55"/>
      </c>
      <c r="CL108" s="2">
        <f t="shared" si="56"/>
      </c>
      <c r="CM108" s="2">
        <f t="shared" si="57"/>
      </c>
      <c r="CN108" s="2">
        <f t="shared" si="58"/>
      </c>
      <c r="CP108" s="2">
        <f t="shared" si="59"/>
      </c>
      <c r="CQ108" s="2">
        <f t="shared" si="60"/>
      </c>
      <c r="CR108" s="2">
        <f t="shared" si="61"/>
      </c>
      <c r="CS108" s="2">
        <f t="shared" si="62"/>
      </c>
      <c r="CT108" s="2">
        <f t="shared" si="63"/>
      </c>
      <c r="CU108" s="2">
        <f t="shared" si="64"/>
      </c>
      <c r="CV108" s="2">
        <f t="shared" si="65"/>
      </c>
      <c r="DL108" s="2">
        <v>102</v>
      </c>
      <c r="DM108" s="2">
        <f t="shared" si="75"/>
      </c>
      <c r="DN108" s="2">
        <f t="shared" si="76"/>
      </c>
    </row>
    <row r="109" spans="1:118" s="2" customFormat="1" ht="12.75" customHeight="1">
      <c r="A109" s="51">
        <f t="shared" si="87"/>
      </c>
      <c r="B109" s="62">
        <f t="shared" si="88"/>
      </c>
      <c r="C109" s="27"/>
      <c r="D109" s="27"/>
      <c r="E109" s="46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4"/>
      <c r="BC109"/>
      <c r="BE109" s="2">
        <v>55</v>
      </c>
      <c r="BF109" s="25">
        <f t="shared" si="84"/>
        <v>3.4068181818181817</v>
      </c>
      <c r="BG109" s="25">
        <f t="shared" si="85"/>
        <v>3.746818181818182</v>
      </c>
      <c r="BH109" s="25">
        <f t="shared" si="85"/>
        <v>3.988272727272727</v>
      </c>
      <c r="BI109" s="25">
        <f t="shared" si="85"/>
        <v>4.175545454545455</v>
      </c>
      <c r="BJ109" s="25">
        <f t="shared" si="85"/>
        <v>4.327636363636364</v>
      </c>
      <c r="BK109" s="25">
        <f t="shared" si="85"/>
        <v>4.4555454545454545</v>
      </c>
      <c r="BL109" s="25">
        <f t="shared" si="85"/>
        <v>4.565454545454545</v>
      </c>
      <c r="BM109" s="25">
        <f t="shared" si="85"/>
        <v>4.662181818181818</v>
      </c>
      <c r="BN109" s="25">
        <f t="shared" si="85"/>
        <v>4.7487272727272725</v>
      </c>
      <c r="BO109" s="25">
        <f t="shared" si="85"/>
        <v>4.825454545454545</v>
      </c>
      <c r="BP109" s="25">
        <f t="shared" si="85"/>
        <v>4.896</v>
      </c>
      <c r="BQ109" s="25">
        <f t="shared" si="85"/>
        <v>4.960545454545454</v>
      </c>
      <c r="BR109" s="25">
        <f t="shared" si="85"/>
        <v>5.020090909090909</v>
      </c>
      <c r="BS109" s="25">
        <f t="shared" si="85"/>
        <v>5.075454545454545</v>
      </c>
      <c r="BT109" s="25">
        <f t="shared" si="85"/>
        <v>5.126818181818182</v>
      </c>
      <c r="BU109" s="25">
        <f t="shared" si="85"/>
        <v>5.174363636363636</v>
      </c>
      <c r="BV109" s="25">
        <f t="shared" si="85"/>
        <v>5.2197272727272725</v>
      </c>
      <c r="BW109" s="25">
        <f t="shared" si="85"/>
        <v>5.262272727272727</v>
      </c>
      <c r="BY109" s="2">
        <v>55</v>
      </c>
      <c r="BZ109" s="2">
        <f t="shared" si="66"/>
        <v>3.988272727272727</v>
      </c>
      <c r="CB109" s="2">
        <f t="shared" si="67"/>
      </c>
      <c r="CC109" s="2">
        <f t="shared" si="47"/>
      </c>
      <c r="CD109" s="2">
        <f t="shared" si="48"/>
        <v>3.988272727272727</v>
      </c>
      <c r="CE109" s="2">
        <f t="shared" si="49"/>
      </c>
      <c r="CF109" s="2">
        <f t="shared" si="50"/>
      </c>
      <c r="CG109" s="2">
        <f t="shared" si="51"/>
      </c>
      <c r="CH109" s="2">
        <f t="shared" si="52"/>
      </c>
      <c r="CI109" s="2">
        <f t="shared" si="53"/>
      </c>
      <c r="CJ109" s="2">
        <f t="shared" si="54"/>
      </c>
      <c r="CK109" s="2">
        <f t="shared" si="55"/>
      </c>
      <c r="CL109" s="2">
        <f t="shared" si="56"/>
      </c>
      <c r="CM109" s="2">
        <f t="shared" si="57"/>
      </c>
      <c r="CN109" s="2">
        <f t="shared" si="58"/>
      </c>
      <c r="CP109" s="2">
        <f t="shared" si="59"/>
      </c>
      <c r="CQ109" s="2">
        <f t="shared" si="60"/>
      </c>
      <c r="CR109" s="2">
        <f t="shared" si="61"/>
      </c>
      <c r="CS109" s="2">
        <f t="shared" si="62"/>
      </c>
      <c r="CT109" s="2">
        <f t="shared" si="63"/>
      </c>
      <c r="CU109" s="2">
        <f t="shared" si="64"/>
      </c>
      <c r="CV109" s="2">
        <f t="shared" si="65"/>
      </c>
      <c r="DL109" s="2">
        <v>103</v>
      </c>
      <c r="DM109" s="2">
        <f t="shared" si="75"/>
      </c>
      <c r="DN109" s="2">
        <f t="shared" si="76"/>
      </c>
    </row>
    <row r="110" spans="1:118" s="2" customFormat="1" ht="12.75" customHeight="1">
      <c r="A110" s="51">
        <f t="shared" si="87"/>
      </c>
      <c r="B110" s="62">
        <f t="shared" si="88"/>
      </c>
      <c r="C110" s="27"/>
      <c r="D110" s="27"/>
      <c r="E110" s="46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4"/>
      <c r="BC110"/>
      <c r="BE110" s="2">
        <v>56</v>
      </c>
      <c r="BF110" s="25">
        <f t="shared" si="84"/>
        <v>3.4051428571428572</v>
      </c>
      <c r="BG110" s="25">
        <f t="shared" si="85"/>
        <v>3.7447142857142857</v>
      </c>
      <c r="BH110" s="25">
        <f t="shared" si="85"/>
        <v>3.9858571428571428</v>
      </c>
      <c r="BI110" s="25">
        <f t="shared" si="85"/>
        <v>4.1728571428571435</v>
      </c>
      <c r="BJ110" s="25">
        <f t="shared" si="85"/>
        <v>4.324714285714286</v>
      </c>
      <c r="BK110" s="25">
        <f t="shared" si="85"/>
        <v>4.452428571428571</v>
      </c>
      <c r="BL110" s="25">
        <f t="shared" si="85"/>
        <v>4.562142857142857</v>
      </c>
      <c r="BM110" s="25">
        <f t="shared" si="85"/>
        <v>4.658714285714286</v>
      </c>
      <c r="BN110" s="25">
        <f t="shared" si="85"/>
        <v>4.7451428571428576</v>
      </c>
      <c r="BO110" s="25">
        <f t="shared" si="85"/>
        <v>4.821714285714285</v>
      </c>
      <c r="BP110" s="25">
        <f t="shared" si="85"/>
        <v>4.892142857142857</v>
      </c>
      <c r="BQ110" s="25">
        <f t="shared" si="85"/>
        <v>4.956571428571428</v>
      </c>
      <c r="BR110" s="25">
        <f t="shared" si="85"/>
        <v>5.016</v>
      </c>
      <c r="BS110" s="25">
        <f t="shared" si="85"/>
        <v>5.071285714285715</v>
      </c>
      <c r="BT110" s="25">
        <f t="shared" si="85"/>
        <v>5.122571428571429</v>
      </c>
      <c r="BU110" s="25">
        <f t="shared" si="85"/>
        <v>5.17</v>
      </c>
      <c r="BV110" s="25">
        <f aca="true" t="shared" si="89" ref="BG110:BW113">BV$94+(BV$114-BV$94)*(1/$BE110-1/$BE$94)/(1/$BE$114-1/$BE$94)</f>
        <v>5.215285714285714</v>
      </c>
      <c r="BW110" s="25">
        <f t="shared" si="89"/>
        <v>5.257714285714285</v>
      </c>
      <c r="BY110" s="2">
        <v>56</v>
      </c>
      <c r="BZ110" s="2">
        <f t="shared" si="66"/>
        <v>3.9858571428571428</v>
      </c>
      <c r="CB110" s="2">
        <f t="shared" si="67"/>
      </c>
      <c r="CC110" s="2">
        <f t="shared" si="47"/>
      </c>
      <c r="CD110" s="2">
        <f t="shared" si="48"/>
        <v>3.9858571428571428</v>
      </c>
      <c r="CE110" s="2">
        <f t="shared" si="49"/>
      </c>
      <c r="CF110" s="2">
        <f t="shared" si="50"/>
      </c>
      <c r="CG110" s="2">
        <f t="shared" si="51"/>
      </c>
      <c r="CH110" s="2">
        <f t="shared" si="52"/>
      </c>
      <c r="CI110" s="2">
        <f t="shared" si="53"/>
      </c>
      <c r="CJ110" s="2">
        <f t="shared" si="54"/>
      </c>
      <c r="CK110" s="2">
        <f t="shared" si="55"/>
      </c>
      <c r="CL110" s="2">
        <f t="shared" si="56"/>
      </c>
      <c r="CM110" s="2">
        <f t="shared" si="57"/>
      </c>
      <c r="CN110" s="2">
        <f t="shared" si="58"/>
      </c>
      <c r="CP110" s="2">
        <f t="shared" si="59"/>
      </c>
      <c r="CQ110" s="2">
        <f t="shared" si="60"/>
      </c>
      <c r="CR110" s="2">
        <f t="shared" si="61"/>
      </c>
      <c r="CS110" s="2">
        <f t="shared" si="62"/>
      </c>
      <c r="CT110" s="2">
        <f t="shared" si="63"/>
      </c>
      <c r="CU110" s="2">
        <f t="shared" si="64"/>
      </c>
      <c r="CV110" s="2">
        <f t="shared" si="65"/>
      </c>
      <c r="DL110" s="2">
        <v>104</v>
      </c>
      <c r="DM110" s="2">
        <f t="shared" si="75"/>
      </c>
      <c r="DN110" s="2">
        <f t="shared" si="76"/>
      </c>
    </row>
    <row r="111" spans="1:118" s="2" customFormat="1" ht="12.75" customHeight="1">
      <c r="A111" s="51">
        <f t="shared" si="87"/>
      </c>
      <c r="B111" s="62">
        <f t="shared" si="88"/>
      </c>
      <c r="C111" s="27"/>
      <c r="D111" s="27"/>
      <c r="E111" s="46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4"/>
      <c r="BC111"/>
      <c r="BE111" s="2">
        <v>57</v>
      </c>
      <c r="BF111" s="25">
        <f t="shared" si="84"/>
        <v>3.4035263157894735</v>
      </c>
      <c r="BG111" s="25">
        <f t="shared" si="89"/>
        <v>3.742684210526316</v>
      </c>
      <c r="BH111" s="25">
        <f t="shared" si="89"/>
        <v>3.9835263157894736</v>
      </c>
      <c r="BI111" s="25">
        <f t="shared" si="89"/>
        <v>4.170263157894737</v>
      </c>
      <c r="BJ111" s="25">
        <f t="shared" si="89"/>
        <v>4.321894736842105</v>
      </c>
      <c r="BK111" s="25">
        <f t="shared" si="89"/>
        <v>4.449421052631579</v>
      </c>
      <c r="BL111" s="25">
        <f t="shared" si="89"/>
        <v>4.558947368421053</v>
      </c>
      <c r="BM111" s="25">
        <f t="shared" si="89"/>
        <v>4.655368421052631</v>
      </c>
      <c r="BN111" s="25">
        <f t="shared" si="89"/>
        <v>4.741684210526316</v>
      </c>
      <c r="BO111" s="25">
        <f t="shared" si="89"/>
        <v>4.818105263157895</v>
      </c>
      <c r="BP111" s="25">
        <f t="shared" si="89"/>
        <v>4.888421052631579</v>
      </c>
      <c r="BQ111" s="25">
        <f t="shared" si="89"/>
        <v>4.9527368421052635</v>
      </c>
      <c r="BR111" s="25">
        <f t="shared" si="89"/>
        <v>5.012052631578948</v>
      </c>
      <c r="BS111" s="25">
        <f t="shared" si="89"/>
        <v>5.067263157894737</v>
      </c>
      <c r="BT111" s="25">
        <f t="shared" si="89"/>
        <v>5.118473684210526</v>
      </c>
      <c r="BU111" s="25">
        <f t="shared" si="89"/>
        <v>5.16578947368421</v>
      </c>
      <c r="BV111" s="25">
        <f t="shared" si="89"/>
        <v>5.210999999999999</v>
      </c>
      <c r="BW111" s="25">
        <f t="shared" si="89"/>
        <v>5.2533157894736835</v>
      </c>
      <c r="BY111" s="2">
        <v>57</v>
      </c>
      <c r="BZ111" s="2">
        <f t="shared" si="66"/>
        <v>3.9835263157894736</v>
      </c>
      <c r="CB111" s="2">
        <f t="shared" si="67"/>
      </c>
      <c r="CC111" s="2">
        <f t="shared" si="47"/>
      </c>
      <c r="CD111" s="2">
        <f t="shared" si="48"/>
        <v>3.9835263157894736</v>
      </c>
      <c r="CE111" s="2">
        <f t="shared" si="49"/>
      </c>
      <c r="CF111" s="2">
        <f t="shared" si="50"/>
      </c>
      <c r="CG111" s="2">
        <f t="shared" si="51"/>
      </c>
      <c r="CH111" s="2">
        <f t="shared" si="52"/>
      </c>
      <c r="CI111" s="2">
        <f t="shared" si="53"/>
      </c>
      <c r="CJ111" s="2">
        <f t="shared" si="54"/>
      </c>
      <c r="CK111" s="2">
        <f t="shared" si="55"/>
      </c>
      <c r="CL111" s="2">
        <f t="shared" si="56"/>
      </c>
      <c r="CM111" s="2">
        <f t="shared" si="57"/>
      </c>
      <c r="CN111" s="2">
        <f t="shared" si="58"/>
      </c>
      <c r="CP111" s="2">
        <f t="shared" si="59"/>
      </c>
      <c r="CQ111" s="2">
        <f t="shared" si="60"/>
      </c>
      <c r="CR111" s="2">
        <f t="shared" si="61"/>
      </c>
      <c r="CS111" s="2">
        <f t="shared" si="62"/>
      </c>
      <c r="CT111" s="2">
        <f t="shared" si="63"/>
      </c>
      <c r="CU111" s="2">
        <f t="shared" si="64"/>
      </c>
      <c r="CV111" s="2">
        <f t="shared" si="65"/>
      </c>
      <c r="DL111" s="2">
        <v>105</v>
      </c>
      <c r="DM111" s="2">
        <f t="shared" si="75"/>
      </c>
      <c r="DN111" s="2">
        <f t="shared" si="76"/>
      </c>
    </row>
    <row r="112" spans="1:118" s="2" customFormat="1" ht="12.75" customHeight="1">
      <c r="A112" s="51">
        <f t="shared" si="87"/>
      </c>
      <c r="B112" s="62">
        <f t="shared" si="88"/>
      </c>
      <c r="C112" s="27"/>
      <c r="D112" s="27"/>
      <c r="E112" s="46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4"/>
      <c r="BC112"/>
      <c r="BE112" s="2">
        <v>58</v>
      </c>
      <c r="BF112" s="25">
        <f t="shared" si="84"/>
        <v>3.401965517241379</v>
      </c>
      <c r="BG112" s="25">
        <f t="shared" si="89"/>
        <v>3.7407241379310348</v>
      </c>
      <c r="BH112" s="25">
        <f t="shared" si="89"/>
        <v>3.981275862068965</v>
      </c>
      <c r="BI112" s="25">
        <f t="shared" si="89"/>
        <v>4.167758620689655</v>
      </c>
      <c r="BJ112" s="25">
        <f t="shared" si="89"/>
        <v>4.319172413793104</v>
      </c>
      <c r="BK112" s="25">
        <f t="shared" si="89"/>
        <v>4.44651724137931</v>
      </c>
      <c r="BL112" s="25">
        <f t="shared" si="89"/>
        <v>4.555862068965517</v>
      </c>
      <c r="BM112" s="25">
        <f t="shared" si="89"/>
        <v>4.652137931034483</v>
      </c>
      <c r="BN112" s="25">
        <f t="shared" si="89"/>
        <v>4.738344827586207</v>
      </c>
      <c r="BO112" s="25">
        <f t="shared" si="89"/>
        <v>4.814620689655173</v>
      </c>
      <c r="BP112" s="25">
        <f t="shared" si="89"/>
        <v>4.884827586206897</v>
      </c>
      <c r="BQ112" s="25">
        <f t="shared" si="89"/>
        <v>4.949034482758621</v>
      </c>
      <c r="BR112" s="25">
        <f t="shared" si="89"/>
        <v>5.008241379310345</v>
      </c>
      <c r="BS112" s="25">
        <f t="shared" si="89"/>
        <v>5.0633793103448275</v>
      </c>
      <c r="BT112" s="25">
        <f t="shared" si="89"/>
        <v>5.1145172413793105</v>
      </c>
      <c r="BU112" s="25">
        <f t="shared" si="89"/>
        <v>5.161724137931034</v>
      </c>
      <c r="BV112" s="25">
        <f t="shared" si="89"/>
        <v>5.206862068965517</v>
      </c>
      <c r="BW112" s="25">
        <f t="shared" si="89"/>
        <v>5.249068965517241</v>
      </c>
      <c r="BY112" s="2">
        <v>58</v>
      </c>
      <c r="BZ112" s="2">
        <f t="shared" si="66"/>
        <v>3.981275862068965</v>
      </c>
      <c r="CB112" s="2">
        <f t="shared" si="67"/>
      </c>
      <c r="CC112" s="2">
        <f t="shared" si="47"/>
      </c>
      <c r="CD112" s="2">
        <f t="shared" si="48"/>
        <v>3.981275862068965</v>
      </c>
      <c r="CE112" s="2">
        <f t="shared" si="49"/>
      </c>
      <c r="CF112" s="2">
        <f t="shared" si="50"/>
      </c>
      <c r="CG112" s="2">
        <f t="shared" si="51"/>
      </c>
      <c r="CH112" s="2">
        <f t="shared" si="52"/>
      </c>
      <c r="CI112" s="2">
        <f t="shared" si="53"/>
      </c>
      <c r="CJ112" s="2">
        <f t="shared" si="54"/>
      </c>
      <c r="CK112" s="2">
        <f t="shared" si="55"/>
      </c>
      <c r="CL112" s="2">
        <f t="shared" si="56"/>
      </c>
      <c r="CM112" s="2">
        <f t="shared" si="57"/>
      </c>
      <c r="CN112" s="2">
        <f t="shared" si="58"/>
      </c>
      <c r="CP112" s="2">
        <f t="shared" si="59"/>
      </c>
      <c r="CQ112" s="2">
        <f t="shared" si="60"/>
      </c>
      <c r="CR112" s="2">
        <f t="shared" si="61"/>
      </c>
      <c r="CS112" s="2">
        <f t="shared" si="62"/>
      </c>
      <c r="CT112" s="2">
        <f t="shared" si="63"/>
      </c>
      <c r="CU112" s="2">
        <f t="shared" si="64"/>
      </c>
      <c r="CV112" s="2">
        <f t="shared" si="65"/>
      </c>
      <c r="DL112" s="2">
        <v>106</v>
      </c>
      <c r="DM112" s="2">
        <f t="shared" si="75"/>
      </c>
      <c r="DN112" s="2">
        <f t="shared" si="76"/>
      </c>
    </row>
    <row r="113" spans="1:118" s="2" customFormat="1" ht="12.75" customHeight="1">
      <c r="A113" s="51">
        <f t="shared" si="87"/>
      </c>
      <c r="B113" s="62">
        <f t="shared" si="88"/>
      </c>
      <c r="C113" s="27"/>
      <c r="D113" s="27"/>
      <c r="E113" s="46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4"/>
      <c r="BC113"/>
      <c r="BE113" s="2">
        <v>59</v>
      </c>
      <c r="BF113" s="25">
        <f t="shared" si="84"/>
        <v>3.400457627118644</v>
      </c>
      <c r="BG113" s="25">
        <f t="shared" si="89"/>
        <v>3.7388305084745763</v>
      </c>
      <c r="BH113" s="25">
        <f t="shared" si="89"/>
        <v>3.9791016949152542</v>
      </c>
      <c r="BI113" s="25">
        <f t="shared" si="89"/>
        <v>4.165338983050848</v>
      </c>
      <c r="BJ113" s="25">
        <f t="shared" si="89"/>
        <v>4.316542372881356</v>
      </c>
      <c r="BK113" s="25">
        <f t="shared" si="89"/>
        <v>4.4437118644067795</v>
      </c>
      <c r="BL113" s="25">
        <f t="shared" si="89"/>
        <v>4.552881355932203</v>
      </c>
      <c r="BM113" s="25">
        <f t="shared" si="89"/>
        <v>4.649016949152542</v>
      </c>
      <c r="BN113" s="25">
        <f t="shared" si="89"/>
        <v>4.735118644067796</v>
      </c>
      <c r="BO113" s="25">
        <f t="shared" si="89"/>
        <v>4.811254237288136</v>
      </c>
      <c r="BP113" s="25">
        <f t="shared" si="89"/>
        <v>4.88135593220339</v>
      </c>
      <c r="BQ113" s="25">
        <f t="shared" si="89"/>
        <v>4.945457627118644</v>
      </c>
      <c r="BR113" s="25">
        <f t="shared" si="89"/>
        <v>5.004559322033899</v>
      </c>
      <c r="BS113" s="25">
        <f t="shared" si="89"/>
        <v>5.059627118644068</v>
      </c>
      <c r="BT113" s="25">
        <f t="shared" si="89"/>
        <v>5.110694915254237</v>
      </c>
      <c r="BU113" s="25">
        <f t="shared" si="89"/>
        <v>5.157796610169491</v>
      </c>
      <c r="BV113" s="25">
        <f t="shared" si="89"/>
        <v>5.2028644067796606</v>
      </c>
      <c r="BW113" s="25">
        <f t="shared" si="89"/>
        <v>5.2449661016949145</v>
      </c>
      <c r="BY113" s="2">
        <v>59</v>
      </c>
      <c r="BZ113" s="2">
        <f t="shared" si="66"/>
        <v>3.9791016949152542</v>
      </c>
      <c r="CB113" s="2">
        <f t="shared" si="67"/>
      </c>
      <c r="CC113" s="2">
        <f t="shared" si="47"/>
      </c>
      <c r="CD113" s="2">
        <f t="shared" si="48"/>
        <v>3.9791016949152542</v>
      </c>
      <c r="CE113" s="2">
        <f t="shared" si="49"/>
      </c>
      <c r="CF113" s="2">
        <f t="shared" si="50"/>
      </c>
      <c r="CG113" s="2">
        <f t="shared" si="51"/>
      </c>
      <c r="CH113" s="2">
        <f t="shared" si="52"/>
      </c>
      <c r="CI113" s="2">
        <f t="shared" si="53"/>
      </c>
      <c r="CJ113" s="2">
        <f t="shared" si="54"/>
      </c>
      <c r="CK113" s="2">
        <f t="shared" si="55"/>
      </c>
      <c r="CL113" s="2">
        <f t="shared" si="56"/>
      </c>
      <c r="CM113" s="2">
        <f t="shared" si="57"/>
      </c>
      <c r="CN113" s="2">
        <f t="shared" si="58"/>
      </c>
      <c r="CP113" s="2">
        <f t="shared" si="59"/>
      </c>
      <c r="CQ113" s="2">
        <f t="shared" si="60"/>
      </c>
      <c r="CR113" s="2">
        <f t="shared" si="61"/>
      </c>
      <c r="CS113" s="2">
        <f t="shared" si="62"/>
      </c>
      <c r="CT113" s="2">
        <f t="shared" si="63"/>
      </c>
      <c r="CU113" s="2">
        <f t="shared" si="64"/>
      </c>
      <c r="CV113" s="2">
        <f t="shared" si="65"/>
      </c>
      <c r="DL113" s="2">
        <v>107</v>
      </c>
      <c r="DM113" s="2">
        <f t="shared" si="75"/>
      </c>
      <c r="DN113" s="2">
        <f t="shared" si="76"/>
      </c>
    </row>
    <row r="114" spans="1:118" s="2" customFormat="1" ht="12.75" customHeight="1">
      <c r="A114" s="51">
        <f t="shared" si="87"/>
      </c>
      <c r="B114" s="62">
        <f t="shared" si="88"/>
      </c>
      <c r="C114" s="27"/>
      <c r="D114" s="27"/>
      <c r="E114" s="46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4"/>
      <c r="BC114"/>
      <c r="BE114" s="2">
        <v>60</v>
      </c>
      <c r="BF114" s="2">
        <v>3.399</v>
      </c>
      <c r="BG114" s="2">
        <v>3.737</v>
      </c>
      <c r="BH114" s="2">
        <v>3.977</v>
      </c>
      <c r="BI114" s="2">
        <v>4.163</v>
      </c>
      <c r="BJ114" s="2">
        <v>4.314</v>
      </c>
      <c r="BK114" s="2">
        <v>4.441</v>
      </c>
      <c r="BL114" s="2">
        <v>4.55</v>
      </c>
      <c r="BM114" s="2">
        <v>4.646</v>
      </c>
      <c r="BN114" s="2">
        <v>4.732</v>
      </c>
      <c r="BO114" s="2">
        <v>4.808</v>
      </c>
      <c r="BP114" s="2">
        <v>4.878</v>
      </c>
      <c r="BQ114" s="2">
        <v>4.942</v>
      </c>
      <c r="BR114" s="2">
        <v>5.001</v>
      </c>
      <c r="BS114" s="2">
        <v>5.056</v>
      </c>
      <c r="BT114" s="4">
        <v>5.107</v>
      </c>
      <c r="BU114" s="2">
        <v>5.154</v>
      </c>
      <c r="BV114" s="2">
        <v>5.199</v>
      </c>
      <c r="BW114" s="2">
        <v>5.241</v>
      </c>
      <c r="BY114" s="2">
        <v>60</v>
      </c>
      <c r="BZ114" s="2">
        <f t="shared" si="66"/>
        <v>3.977</v>
      </c>
      <c r="CB114" s="2">
        <f t="shared" si="67"/>
      </c>
      <c r="CC114" s="2">
        <f t="shared" si="47"/>
      </c>
      <c r="CD114" s="2">
        <f t="shared" si="48"/>
        <v>3.977</v>
      </c>
      <c r="CE114" s="2">
        <f t="shared" si="49"/>
      </c>
      <c r="CF114" s="2">
        <f t="shared" si="50"/>
      </c>
      <c r="CG114" s="2">
        <f t="shared" si="51"/>
      </c>
      <c r="CH114" s="2">
        <f t="shared" si="52"/>
      </c>
      <c r="CI114" s="2">
        <f t="shared" si="53"/>
      </c>
      <c r="CJ114" s="2">
        <f t="shared" si="54"/>
      </c>
      <c r="CK114" s="2">
        <f t="shared" si="55"/>
      </c>
      <c r="CL114" s="2">
        <f t="shared" si="56"/>
      </c>
      <c r="CM114" s="2">
        <f t="shared" si="57"/>
      </c>
      <c r="CN114" s="2">
        <f t="shared" si="58"/>
      </c>
      <c r="CP114" s="2">
        <f t="shared" si="59"/>
      </c>
      <c r="CQ114" s="2">
        <f t="shared" si="60"/>
      </c>
      <c r="CR114" s="2">
        <f t="shared" si="61"/>
      </c>
      <c r="CS114" s="2">
        <f t="shared" si="62"/>
      </c>
      <c r="CT114" s="2">
        <f t="shared" si="63"/>
      </c>
      <c r="CU114" s="2">
        <f t="shared" si="64"/>
      </c>
      <c r="CV114" s="2">
        <f t="shared" si="65"/>
      </c>
      <c r="DL114" s="2">
        <v>108</v>
      </c>
      <c r="DM114" s="2">
        <f t="shared" si="75"/>
      </c>
      <c r="DN114" s="2">
        <f t="shared" si="76"/>
      </c>
    </row>
    <row r="115" spans="1:118" s="2" customFormat="1" ht="12.75" customHeight="1">
      <c r="A115" s="51">
        <f t="shared" si="87"/>
      </c>
      <c r="B115" s="62">
        <f t="shared" si="88"/>
      </c>
      <c r="C115" s="27"/>
      <c r="D115" s="27"/>
      <c r="E115" s="46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4"/>
      <c r="BC115"/>
      <c r="BE115" s="2">
        <v>61</v>
      </c>
      <c r="BF115" s="25">
        <f aca="true" t="shared" si="90" ref="BF115:BF146">BF$114+(BF$174-BF$114)*(1/$BE115-1/$BE$114)/(1/$BE$174-1/$BE$114)</f>
        <v>3.397590163934426</v>
      </c>
      <c r="BG115" s="25">
        <f aca="true" t="shared" si="91" ref="BG115:BW130">BG$114+(BG$174-BG$114)*(1/$BE115-1/$BE$114)/(1/$BE$174-1/$BE$114)</f>
        <v>3.7352950819672133</v>
      </c>
      <c r="BH115" s="25">
        <f t="shared" si="91"/>
        <v>3.975032786885246</v>
      </c>
      <c r="BI115" s="25">
        <f t="shared" si="91"/>
        <v>4.160803278688525</v>
      </c>
      <c r="BJ115" s="25">
        <f t="shared" si="91"/>
        <v>4.31160655737705</v>
      </c>
      <c r="BK115" s="25">
        <f t="shared" si="91"/>
        <v>4.438442622950819</v>
      </c>
      <c r="BL115" s="25">
        <f t="shared" si="91"/>
        <v>4.547311475409836</v>
      </c>
      <c r="BM115" s="25">
        <f t="shared" si="91"/>
        <v>4.643180327868852</v>
      </c>
      <c r="BN115" s="25">
        <f t="shared" si="91"/>
        <v>4.729016393442623</v>
      </c>
      <c r="BO115" s="25">
        <f t="shared" si="91"/>
        <v>4.804918032786885</v>
      </c>
      <c r="BP115" s="25">
        <f t="shared" si="91"/>
        <v>4.874819672131148</v>
      </c>
      <c r="BQ115" s="25">
        <f t="shared" si="91"/>
        <v>4.93872131147541</v>
      </c>
      <c r="BR115" s="25">
        <f t="shared" si="91"/>
        <v>4.997622950819673</v>
      </c>
      <c r="BS115" s="25">
        <f t="shared" si="91"/>
        <v>5.052524590163935</v>
      </c>
      <c r="BT115" s="25">
        <f t="shared" si="91"/>
        <v>5.103426229508197</v>
      </c>
      <c r="BU115" s="25">
        <f t="shared" si="91"/>
        <v>5.150393442622951</v>
      </c>
      <c r="BV115" s="25">
        <f t="shared" si="91"/>
        <v>5.195295081967213</v>
      </c>
      <c r="BW115" s="25">
        <f t="shared" si="91"/>
        <v>5.237229508196721</v>
      </c>
      <c r="BY115" s="2">
        <v>61</v>
      </c>
      <c r="BZ115" s="2">
        <f t="shared" si="66"/>
        <v>3.975032786885246</v>
      </c>
      <c r="CB115" s="2">
        <f t="shared" si="67"/>
      </c>
      <c r="CC115" s="2">
        <f t="shared" si="47"/>
      </c>
      <c r="CD115" s="2">
        <f t="shared" si="48"/>
        <v>3.975032786885246</v>
      </c>
      <c r="CE115" s="2">
        <f t="shared" si="49"/>
      </c>
      <c r="CF115" s="2">
        <f t="shared" si="50"/>
      </c>
      <c r="CG115" s="2">
        <f t="shared" si="51"/>
      </c>
      <c r="CH115" s="2">
        <f t="shared" si="52"/>
      </c>
      <c r="CI115" s="2">
        <f t="shared" si="53"/>
      </c>
      <c r="CJ115" s="2">
        <f t="shared" si="54"/>
      </c>
      <c r="CK115" s="2">
        <f t="shared" si="55"/>
      </c>
      <c r="CL115" s="2">
        <f t="shared" si="56"/>
      </c>
      <c r="CM115" s="2">
        <f t="shared" si="57"/>
      </c>
      <c r="CN115" s="2">
        <f t="shared" si="58"/>
      </c>
      <c r="CP115" s="2">
        <f t="shared" si="59"/>
      </c>
      <c r="CQ115" s="2">
        <f t="shared" si="60"/>
      </c>
      <c r="CR115" s="2">
        <f t="shared" si="61"/>
      </c>
      <c r="CS115" s="2">
        <f t="shared" si="62"/>
      </c>
      <c r="CT115" s="2">
        <f t="shared" si="63"/>
      </c>
      <c r="CU115" s="2">
        <f t="shared" si="64"/>
      </c>
      <c r="CV115" s="2">
        <f t="shared" si="65"/>
      </c>
      <c r="DL115" s="2">
        <v>109</v>
      </c>
      <c r="DM115" s="2">
        <f t="shared" si="75"/>
      </c>
      <c r="DN115" s="2">
        <f t="shared" si="76"/>
      </c>
    </row>
    <row r="116" spans="1:118" s="2" customFormat="1" ht="12.75" customHeight="1">
      <c r="A116" s="51">
        <f t="shared" si="87"/>
      </c>
      <c r="B116" s="62">
        <f t="shared" si="88"/>
      </c>
      <c r="C116" s="27"/>
      <c r="D116" s="27"/>
      <c r="E116" s="46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4"/>
      <c r="BC116"/>
      <c r="BE116" s="2">
        <v>62</v>
      </c>
      <c r="BF116" s="25">
        <f t="shared" si="90"/>
        <v>3.396225806451613</v>
      </c>
      <c r="BG116" s="25">
        <f aca="true" t="shared" si="92" ref="BG116:BU116">BG$114+(BG$174-BG$114)*(1/$BE116-1/$BE$114)/(1/$BE$174-1/$BE$114)</f>
        <v>3.7336451612903225</v>
      </c>
      <c r="BH116" s="25">
        <f t="shared" si="92"/>
        <v>3.9731290322580644</v>
      </c>
      <c r="BI116" s="25">
        <f t="shared" si="92"/>
        <v>4.158677419354839</v>
      </c>
      <c r="BJ116" s="25">
        <f t="shared" si="92"/>
        <v>4.309290322580646</v>
      </c>
      <c r="BK116" s="25">
        <f t="shared" si="92"/>
        <v>4.4359677419354835</v>
      </c>
      <c r="BL116" s="25">
        <f t="shared" si="92"/>
        <v>4.5447096774193545</v>
      </c>
      <c r="BM116" s="25">
        <f t="shared" si="92"/>
        <v>4.640451612903226</v>
      </c>
      <c r="BN116" s="25">
        <f t="shared" si="92"/>
        <v>4.726129032258065</v>
      </c>
      <c r="BO116" s="25">
        <f t="shared" si="92"/>
        <v>4.801935483870968</v>
      </c>
      <c r="BP116" s="25">
        <f t="shared" si="92"/>
        <v>4.871741935483871</v>
      </c>
      <c r="BQ116" s="25">
        <f t="shared" si="92"/>
        <v>4.935548387096774</v>
      </c>
      <c r="BR116" s="25">
        <f t="shared" si="92"/>
        <v>4.994354838709678</v>
      </c>
      <c r="BS116" s="25">
        <f t="shared" si="92"/>
        <v>5.049161290322581</v>
      </c>
      <c r="BT116" s="25">
        <f t="shared" si="92"/>
        <v>5.099967741935484</v>
      </c>
      <c r="BU116" s="25">
        <f t="shared" si="92"/>
        <v>5.146903225806452</v>
      </c>
      <c r="BV116" s="25">
        <f t="shared" si="91"/>
        <v>5.191709677419355</v>
      </c>
      <c r="BW116" s="25">
        <f t="shared" si="91"/>
        <v>5.23358064516129</v>
      </c>
      <c r="BY116" s="2">
        <v>62</v>
      </c>
      <c r="BZ116" s="2">
        <f t="shared" si="66"/>
        <v>3.9731290322580644</v>
      </c>
      <c r="CB116" s="2">
        <f t="shared" si="67"/>
      </c>
      <c r="CC116" s="2">
        <f t="shared" si="47"/>
      </c>
      <c r="CD116" s="2">
        <f t="shared" si="48"/>
        <v>3.9731290322580644</v>
      </c>
      <c r="CE116" s="2">
        <f t="shared" si="49"/>
      </c>
      <c r="CF116" s="2">
        <f t="shared" si="50"/>
      </c>
      <c r="CG116" s="2">
        <f t="shared" si="51"/>
      </c>
      <c r="CH116" s="2">
        <f t="shared" si="52"/>
      </c>
      <c r="CI116" s="2">
        <f t="shared" si="53"/>
      </c>
      <c r="CJ116" s="2">
        <f t="shared" si="54"/>
      </c>
      <c r="CK116" s="2">
        <f t="shared" si="55"/>
      </c>
      <c r="CL116" s="2">
        <f t="shared" si="56"/>
      </c>
      <c r="CM116" s="2">
        <f t="shared" si="57"/>
      </c>
      <c r="CN116" s="2">
        <f t="shared" si="58"/>
      </c>
      <c r="CP116" s="2">
        <f t="shared" si="59"/>
      </c>
      <c r="CQ116" s="2">
        <f t="shared" si="60"/>
      </c>
      <c r="CR116" s="2">
        <f t="shared" si="61"/>
      </c>
      <c r="CS116" s="2">
        <f t="shared" si="62"/>
      </c>
      <c r="CT116" s="2">
        <f t="shared" si="63"/>
      </c>
      <c r="CU116" s="2">
        <f t="shared" si="64"/>
      </c>
      <c r="CV116" s="2">
        <f t="shared" si="65"/>
      </c>
      <c r="DL116" s="2">
        <v>110</v>
      </c>
      <c r="DM116" s="2">
        <f t="shared" si="75"/>
      </c>
      <c r="DN116" s="2">
        <f t="shared" si="76"/>
      </c>
    </row>
    <row r="117" spans="1:118" s="2" customFormat="1" ht="12.75" customHeight="1">
      <c r="A117" s="51">
        <f t="shared" si="87"/>
      </c>
      <c r="B117" s="62">
        <f t="shared" si="88"/>
      </c>
      <c r="C117" s="27"/>
      <c r="D117" s="27"/>
      <c r="E117" s="46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4"/>
      <c r="BC117"/>
      <c r="BE117" s="2">
        <v>63</v>
      </c>
      <c r="BF117" s="25">
        <f t="shared" si="90"/>
        <v>3.394904761904762</v>
      </c>
      <c r="BG117" s="25">
        <f t="shared" si="91"/>
        <v>3.732047619047619</v>
      </c>
      <c r="BH117" s="25">
        <f t="shared" si="91"/>
        <v>3.971285714285714</v>
      </c>
      <c r="BI117" s="25">
        <f t="shared" si="91"/>
        <v>4.156619047619047</v>
      </c>
      <c r="BJ117" s="25">
        <f t="shared" si="91"/>
        <v>4.307047619047619</v>
      </c>
      <c r="BK117" s="25">
        <f t="shared" si="91"/>
        <v>4.433571428571429</v>
      </c>
      <c r="BL117" s="25">
        <f t="shared" si="91"/>
        <v>4.542190476190476</v>
      </c>
      <c r="BM117" s="25">
        <f t="shared" si="91"/>
        <v>4.637809523809524</v>
      </c>
      <c r="BN117" s="25">
        <f t="shared" si="91"/>
        <v>4.723333333333334</v>
      </c>
      <c r="BO117" s="25">
        <f t="shared" si="91"/>
        <v>4.799047619047619</v>
      </c>
      <c r="BP117" s="25">
        <f t="shared" si="91"/>
        <v>4.868761904761905</v>
      </c>
      <c r="BQ117" s="25">
        <f t="shared" si="91"/>
        <v>4.932476190476191</v>
      </c>
      <c r="BR117" s="25">
        <f t="shared" si="91"/>
        <v>4.991190476190477</v>
      </c>
      <c r="BS117" s="25">
        <f t="shared" si="91"/>
        <v>5.045904761904762</v>
      </c>
      <c r="BT117" s="25">
        <f t="shared" si="91"/>
        <v>5.096619047619048</v>
      </c>
      <c r="BU117" s="25">
        <f t="shared" si="91"/>
        <v>5.14352380952381</v>
      </c>
      <c r="BV117" s="25">
        <f t="shared" si="91"/>
        <v>5.188238095238095</v>
      </c>
      <c r="BW117" s="25">
        <f t="shared" si="91"/>
        <v>5.230047619047618</v>
      </c>
      <c r="BY117" s="2">
        <v>63</v>
      </c>
      <c r="BZ117" s="2">
        <f t="shared" si="66"/>
        <v>3.971285714285714</v>
      </c>
      <c r="CB117" s="2">
        <f t="shared" si="67"/>
      </c>
      <c r="CC117" s="2">
        <f t="shared" si="47"/>
      </c>
      <c r="CD117" s="2">
        <f t="shared" si="48"/>
        <v>3.971285714285714</v>
      </c>
      <c r="CE117" s="2">
        <f t="shared" si="49"/>
      </c>
      <c r="CF117" s="2">
        <f t="shared" si="50"/>
      </c>
      <c r="CG117" s="2">
        <f t="shared" si="51"/>
      </c>
      <c r="CH117" s="2">
        <f t="shared" si="52"/>
      </c>
      <c r="CI117" s="2">
        <f t="shared" si="53"/>
      </c>
      <c r="CJ117" s="2">
        <f t="shared" si="54"/>
      </c>
      <c r="CK117" s="2">
        <f t="shared" si="55"/>
      </c>
      <c r="CL117" s="2">
        <f t="shared" si="56"/>
      </c>
      <c r="CM117" s="2">
        <f t="shared" si="57"/>
      </c>
      <c r="CN117" s="2">
        <f t="shared" si="58"/>
      </c>
      <c r="CP117" s="2">
        <f t="shared" si="59"/>
      </c>
      <c r="CQ117" s="2">
        <f t="shared" si="60"/>
      </c>
      <c r="CR117" s="2">
        <f t="shared" si="61"/>
      </c>
      <c r="CS117" s="2">
        <f t="shared" si="62"/>
      </c>
      <c r="CT117" s="2">
        <f t="shared" si="63"/>
      </c>
      <c r="CU117" s="2">
        <f t="shared" si="64"/>
      </c>
      <c r="CV117" s="2">
        <f t="shared" si="65"/>
      </c>
      <c r="DL117" s="2">
        <v>111</v>
      </c>
      <c r="DM117" s="2">
        <f t="shared" si="75"/>
      </c>
      <c r="DN117" s="2">
        <f t="shared" si="76"/>
      </c>
    </row>
    <row r="118" spans="1:118" s="2" customFormat="1" ht="12.75" customHeight="1">
      <c r="A118" s="51">
        <f t="shared" si="87"/>
      </c>
      <c r="B118" s="62">
        <f t="shared" si="88"/>
      </c>
      <c r="C118" s="27"/>
      <c r="D118" s="27"/>
      <c r="E118" s="46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4"/>
      <c r="BC118"/>
      <c r="BE118" s="2">
        <v>64</v>
      </c>
      <c r="BF118" s="25">
        <f t="shared" si="90"/>
        <v>3.393625</v>
      </c>
      <c r="BG118" s="25">
        <f t="shared" si="91"/>
        <v>3.7305</v>
      </c>
      <c r="BH118" s="25">
        <f t="shared" si="91"/>
        <v>3.9695</v>
      </c>
      <c r="BI118" s="25">
        <f t="shared" si="91"/>
        <v>4.154625</v>
      </c>
      <c r="BJ118" s="25">
        <f t="shared" si="91"/>
        <v>4.304875</v>
      </c>
      <c r="BK118" s="25">
        <f t="shared" si="91"/>
        <v>4.43125</v>
      </c>
      <c r="BL118" s="25">
        <f t="shared" si="91"/>
        <v>4.53975</v>
      </c>
      <c r="BM118" s="25">
        <f t="shared" si="91"/>
        <v>4.63525</v>
      </c>
      <c r="BN118" s="25">
        <f t="shared" si="91"/>
        <v>4.720625</v>
      </c>
      <c r="BO118" s="25">
        <f t="shared" si="91"/>
        <v>4.79625</v>
      </c>
      <c r="BP118" s="25">
        <f t="shared" si="91"/>
        <v>4.865875</v>
      </c>
      <c r="BQ118" s="25">
        <f t="shared" si="91"/>
        <v>4.9295</v>
      </c>
      <c r="BR118" s="25">
        <f t="shared" si="91"/>
        <v>4.988125</v>
      </c>
      <c r="BS118" s="25">
        <f t="shared" si="91"/>
        <v>5.04275</v>
      </c>
      <c r="BT118" s="25">
        <f t="shared" si="91"/>
        <v>5.093375</v>
      </c>
      <c r="BU118" s="25">
        <f t="shared" si="91"/>
        <v>5.14025</v>
      </c>
      <c r="BV118" s="25">
        <f t="shared" si="91"/>
        <v>5.184875</v>
      </c>
      <c r="BW118" s="25">
        <f t="shared" si="91"/>
        <v>5.226624999999999</v>
      </c>
      <c r="BY118" s="2">
        <v>64</v>
      </c>
      <c r="BZ118" s="2">
        <f t="shared" si="66"/>
        <v>3.9695</v>
      </c>
      <c r="CB118" s="2">
        <f t="shared" si="67"/>
      </c>
      <c r="CC118" s="2">
        <f t="shared" si="47"/>
      </c>
      <c r="CD118" s="2">
        <f t="shared" si="48"/>
        <v>3.9695</v>
      </c>
      <c r="CE118" s="2">
        <f t="shared" si="49"/>
      </c>
      <c r="CF118" s="2">
        <f t="shared" si="50"/>
      </c>
      <c r="CG118" s="2">
        <f t="shared" si="51"/>
      </c>
      <c r="CH118" s="2">
        <f t="shared" si="52"/>
      </c>
      <c r="CI118" s="2">
        <f t="shared" si="53"/>
      </c>
      <c r="CJ118" s="2">
        <f t="shared" si="54"/>
      </c>
      <c r="CK118" s="2">
        <f t="shared" si="55"/>
      </c>
      <c r="CL118" s="2">
        <f t="shared" si="56"/>
      </c>
      <c r="CM118" s="2">
        <f t="shared" si="57"/>
      </c>
      <c r="CN118" s="2">
        <f t="shared" si="58"/>
      </c>
      <c r="CP118" s="2">
        <f t="shared" si="59"/>
      </c>
      <c r="CQ118" s="2">
        <f t="shared" si="60"/>
      </c>
      <c r="CR118" s="2">
        <f t="shared" si="61"/>
      </c>
      <c r="CS118" s="2">
        <f t="shared" si="62"/>
      </c>
      <c r="CT118" s="2">
        <f t="shared" si="63"/>
      </c>
      <c r="CU118" s="2">
        <f t="shared" si="64"/>
      </c>
      <c r="CV118" s="2">
        <f t="shared" si="65"/>
      </c>
      <c r="DL118" s="2">
        <v>112</v>
      </c>
      <c r="DM118" s="2">
        <f t="shared" si="75"/>
      </c>
      <c r="DN118" s="2">
        <f t="shared" si="76"/>
      </c>
    </row>
    <row r="119" spans="1:118" s="2" customFormat="1" ht="12.75" customHeight="1">
      <c r="A119" s="51">
        <f t="shared" si="87"/>
      </c>
      <c r="B119" s="62">
        <f t="shared" si="88"/>
      </c>
      <c r="C119" s="27"/>
      <c r="D119" s="27"/>
      <c r="E119" s="46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4"/>
      <c r="BC119"/>
      <c r="BE119" s="2">
        <v>65</v>
      </c>
      <c r="BF119" s="25">
        <f t="shared" si="90"/>
        <v>3.3923846153846156</v>
      </c>
      <c r="BG119" s="25">
        <f t="shared" si="91"/>
        <v>3.729</v>
      </c>
      <c r="BH119" s="25">
        <f t="shared" si="91"/>
        <v>3.9677692307692305</v>
      </c>
      <c r="BI119" s="25">
        <f t="shared" si="91"/>
        <v>4.152692307692308</v>
      </c>
      <c r="BJ119" s="25">
        <f t="shared" si="91"/>
        <v>4.302769230769231</v>
      </c>
      <c r="BK119" s="25">
        <f t="shared" si="91"/>
        <v>4.429</v>
      </c>
      <c r="BL119" s="25">
        <f t="shared" si="91"/>
        <v>4.537384615384616</v>
      </c>
      <c r="BM119" s="25">
        <f t="shared" si="91"/>
        <v>4.632769230769231</v>
      </c>
      <c r="BN119" s="25">
        <f t="shared" si="91"/>
        <v>4.718</v>
      </c>
      <c r="BO119" s="25">
        <f t="shared" si="91"/>
        <v>4.7935384615384615</v>
      </c>
      <c r="BP119" s="25">
        <f t="shared" si="91"/>
        <v>4.863076923076923</v>
      </c>
      <c r="BQ119" s="25">
        <f t="shared" si="91"/>
        <v>4.926615384615385</v>
      </c>
      <c r="BR119" s="25">
        <f t="shared" si="91"/>
        <v>4.985153846153846</v>
      </c>
      <c r="BS119" s="25">
        <f t="shared" si="91"/>
        <v>5.039692307692308</v>
      </c>
      <c r="BT119" s="25">
        <f t="shared" si="91"/>
        <v>5.09023076923077</v>
      </c>
      <c r="BU119" s="25">
        <f t="shared" si="91"/>
        <v>5.137076923076923</v>
      </c>
      <c r="BV119" s="25">
        <f t="shared" si="91"/>
        <v>5.181615384615385</v>
      </c>
      <c r="BW119" s="25">
        <f t="shared" si="91"/>
        <v>5.223307692307692</v>
      </c>
      <c r="BY119" s="2">
        <v>65</v>
      </c>
      <c r="BZ119" s="2">
        <f t="shared" si="66"/>
        <v>3.9677692307692305</v>
      </c>
      <c r="CB119" s="2">
        <f t="shared" si="67"/>
      </c>
      <c r="CC119" s="2">
        <f t="shared" si="47"/>
      </c>
      <c r="CD119" s="2">
        <f t="shared" si="48"/>
        <v>3.9677692307692305</v>
      </c>
      <c r="CE119" s="2">
        <f t="shared" si="49"/>
      </c>
      <c r="CF119" s="2">
        <f t="shared" si="50"/>
      </c>
      <c r="CG119" s="2">
        <f t="shared" si="51"/>
      </c>
      <c r="CH119" s="2">
        <f t="shared" si="52"/>
      </c>
      <c r="CI119" s="2">
        <f t="shared" si="53"/>
      </c>
      <c r="CJ119" s="2">
        <f t="shared" si="54"/>
      </c>
      <c r="CK119" s="2">
        <f t="shared" si="55"/>
      </c>
      <c r="CL119" s="2">
        <f t="shared" si="56"/>
      </c>
      <c r="CM119" s="2">
        <f t="shared" si="57"/>
      </c>
      <c r="CN119" s="2">
        <f t="shared" si="58"/>
      </c>
      <c r="CP119" s="2">
        <f t="shared" si="59"/>
      </c>
      <c r="CQ119" s="2">
        <f t="shared" si="60"/>
      </c>
      <c r="CR119" s="2">
        <f t="shared" si="61"/>
      </c>
      <c r="CS119" s="2">
        <f t="shared" si="62"/>
      </c>
      <c r="CT119" s="2">
        <f t="shared" si="63"/>
      </c>
      <c r="CU119" s="2">
        <f t="shared" si="64"/>
      </c>
      <c r="CV119" s="2">
        <f t="shared" si="65"/>
      </c>
      <c r="DL119" s="2">
        <v>113</v>
      </c>
      <c r="DM119" s="2">
        <f t="shared" si="75"/>
      </c>
      <c r="DN119" s="2">
        <f t="shared" si="76"/>
      </c>
    </row>
    <row r="120" spans="1:118" s="2" customFormat="1" ht="12.75" customHeight="1">
      <c r="A120" s="51">
        <f t="shared" si="87"/>
      </c>
      <c r="B120" s="62">
        <f t="shared" si="88"/>
      </c>
      <c r="C120" s="27"/>
      <c r="D120" s="27"/>
      <c r="E120" s="46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4"/>
      <c r="BC120"/>
      <c r="BE120" s="2">
        <v>66</v>
      </c>
      <c r="BF120" s="25">
        <f t="shared" si="90"/>
        <v>3.3911818181818183</v>
      </c>
      <c r="BG120" s="25">
        <f t="shared" si="91"/>
        <v>3.7275454545454547</v>
      </c>
      <c r="BH120" s="25">
        <f t="shared" si="91"/>
        <v>3.966090909090909</v>
      </c>
      <c r="BI120" s="25">
        <f t="shared" si="91"/>
        <v>4.150818181818182</v>
      </c>
      <c r="BJ120" s="25">
        <f t="shared" si="91"/>
        <v>4.300727272727273</v>
      </c>
      <c r="BK120" s="25">
        <f t="shared" si="91"/>
        <v>4.426818181818182</v>
      </c>
      <c r="BL120" s="25">
        <f t="shared" si="91"/>
        <v>4.535090909090909</v>
      </c>
      <c r="BM120" s="25">
        <f t="shared" si="91"/>
        <v>4.6303636363636365</v>
      </c>
      <c r="BN120" s="25">
        <f t="shared" si="91"/>
        <v>4.715454545454546</v>
      </c>
      <c r="BO120" s="25">
        <f t="shared" si="91"/>
        <v>4.790909090909091</v>
      </c>
      <c r="BP120" s="25">
        <f t="shared" si="91"/>
        <v>4.860363636363636</v>
      </c>
      <c r="BQ120" s="25">
        <f t="shared" si="91"/>
        <v>4.923818181818182</v>
      </c>
      <c r="BR120" s="25">
        <f t="shared" si="91"/>
        <v>4.982272727272727</v>
      </c>
      <c r="BS120" s="25">
        <f t="shared" si="91"/>
        <v>5.036727272727273</v>
      </c>
      <c r="BT120" s="25">
        <f t="shared" si="91"/>
        <v>5.0871818181818185</v>
      </c>
      <c r="BU120" s="25">
        <f t="shared" si="91"/>
        <v>5.1339999999999995</v>
      </c>
      <c r="BV120" s="25">
        <f t="shared" si="91"/>
        <v>5.178454545454545</v>
      </c>
      <c r="BW120" s="25">
        <f t="shared" si="91"/>
        <v>5.220090909090909</v>
      </c>
      <c r="BY120" s="2">
        <v>66</v>
      </c>
      <c r="BZ120" s="2">
        <f t="shared" si="66"/>
        <v>3.966090909090909</v>
      </c>
      <c r="CB120" s="2">
        <f t="shared" si="67"/>
      </c>
      <c r="CC120" s="2">
        <f t="shared" si="47"/>
      </c>
      <c r="CD120" s="2">
        <f t="shared" si="48"/>
        <v>3.966090909090909</v>
      </c>
      <c r="CE120" s="2">
        <f t="shared" si="49"/>
      </c>
      <c r="CF120" s="2">
        <f t="shared" si="50"/>
      </c>
      <c r="CG120" s="2">
        <f t="shared" si="51"/>
      </c>
      <c r="CH120" s="2">
        <f t="shared" si="52"/>
      </c>
      <c r="CI120" s="2">
        <f t="shared" si="53"/>
      </c>
      <c r="CJ120" s="2">
        <f t="shared" si="54"/>
      </c>
      <c r="CK120" s="2">
        <f t="shared" si="55"/>
      </c>
      <c r="CL120" s="2">
        <f t="shared" si="56"/>
      </c>
      <c r="CM120" s="2">
        <f t="shared" si="57"/>
      </c>
      <c r="CN120" s="2">
        <f t="shared" si="58"/>
      </c>
      <c r="CP120" s="2">
        <f t="shared" si="59"/>
      </c>
      <c r="CQ120" s="2">
        <f t="shared" si="60"/>
      </c>
      <c r="CR120" s="2">
        <f t="shared" si="61"/>
      </c>
      <c r="CS120" s="2">
        <f t="shared" si="62"/>
      </c>
      <c r="CT120" s="2">
        <f t="shared" si="63"/>
      </c>
      <c r="CU120" s="2">
        <f t="shared" si="64"/>
      </c>
      <c r="CV120" s="2">
        <f t="shared" si="65"/>
      </c>
      <c r="DL120" s="2">
        <v>114</v>
      </c>
      <c r="DM120" s="2">
        <f t="shared" si="75"/>
      </c>
      <c r="DN120" s="2">
        <f t="shared" si="76"/>
      </c>
    </row>
    <row r="121" spans="1:118" s="2" customFormat="1" ht="12.75" customHeight="1">
      <c r="A121" s="51">
        <f t="shared" si="87"/>
      </c>
      <c r="B121" s="62">
        <f t="shared" si="88"/>
      </c>
      <c r="C121" s="27"/>
      <c r="D121" s="27"/>
      <c r="E121" s="46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4"/>
      <c r="BC121"/>
      <c r="BE121" s="2">
        <v>67</v>
      </c>
      <c r="BF121" s="25">
        <f t="shared" si="90"/>
        <v>3.3900149253731344</v>
      </c>
      <c r="BG121" s="25">
        <f t="shared" si="91"/>
        <v>3.726134328358209</v>
      </c>
      <c r="BH121" s="25">
        <f t="shared" si="91"/>
        <v>3.964462686567164</v>
      </c>
      <c r="BI121" s="25">
        <f t="shared" si="91"/>
        <v>4.149</v>
      </c>
      <c r="BJ121" s="25">
        <f t="shared" si="91"/>
        <v>4.298746268656717</v>
      </c>
      <c r="BK121" s="25">
        <f t="shared" si="91"/>
        <v>4.424701492537314</v>
      </c>
      <c r="BL121" s="25">
        <f t="shared" si="91"/>
        <v>4.532865671641791</v>
      </c>
      <c r="BM121" s="25">
        <f t="shared" si="91"/>
        <v>4.628029850746269</v>
      </c>
      <c r="BN121" s="25">
        <f t="shared" si="91"/>
        <v>4.712985074626866</v>
      </c>
      <c r="BO121" s="25">
        <f t="shared" si="91"/>
        <v>4.7883582089552235</v>
      </c>
      <c r="BP121" s="25">
        <f t="shared" si="91"/>
        <v>4.857731343283582</v>
      </c>
      <c r="BQ121" s="25">
        <f t="shared" si="91"/>
        <v>4.92110447761194</v>
      </c>
      <c r="BR121" s="25">
        <f t="shared" si="91"/>
        <v>4.979477611940299</v>
      </c>
      <c r="BS121" s="25">
        <f t="shared" si="91"/>
        <v>5.033850746268657</v>
      </c>
      <c r="BT121" s="25">
        <f t="shared" si="91"/>
        <v>5.0842238805970155</v>
      </c>
      <c r="BU121" s="25">
        <f t="shared" si="91"/>
        <v>5.131014925373134</v>
      </c>
      <c r="BV121" s="25">
        <f t="shared" si="91"/>
        <v>5.1753880597014925</v>
      </c>
      <c r="BW121" s="25">
        <f t="shared" si="91"/>
        <v>5.216970149253731</v>
      </c>
      <c r="BY121" s="2">
        <v>67</v>
      </c>
      <c r="BZ121" s="2">
        <f t="shared" si="66"/>
        <v>3.964462686567164</v>
      </c>
      <c r="CB121" s="2">
        <f t="shared" si="67"/>
      </c>
      <c r="CC121" s="2">
        <f aca="true" t="shared" si="93" ref="CC121:CC184">IF(BG$56=$BE$2,BG121,"")</f>
      </c>
      <c r="CD121" s="2">
        <f aca="true" t="shared" si="94" ref="CD121:CD184">IF(BH$56=$BE$2,BH121,"")</f>
        <v>3.964462686567164</v>
      </c>
      <c r="CE121" s="2">
        <f aca="true" t="shared" si="95" ref="CE121:CE184">IF(BI$56=$BE$2,BI121,"")</f>
      </c>
      <c r="CF121" s="2">
        <f aca="true" t="shared" si="96" ref="CF121:CF184">IF(BJ$56=$BE$2,BJ121,"")</f>
      </c>
      <c r="CG121" s="2">
        <f aca="true" t="shared" si="97" ref="CG121:CG184">IF(BK$56=$BE$2,BK121,"")</f>
      </c>
      <c r="CH121" s="2">
        <f aca="true" t="shared" si="98" ref="CH121:CH184">IF(BL$56=$BE$2,BL121,"")</f>
      </c>
      <c r="CI121" s="2">
        <f aca="true" t="shared" si="99" ref="CI121:CI184">IF(BM$56=$BE$2,BM121,"")</f>
      </c>
      <c r="CJ121" s="2">
        <f aca="true" t="shared" si="100" ref="CJ121:CJ184">IF(BN$56=$BE$2,BN121,"")</f>
      </c>
      <c r="CK121" s="2">
        <f aca="true" t="shared" si="101" ref="CK121:CK184">IF(BO$56=$BE$2,BO121,"")</f>
      </c>
      <c r="CL121" s="2">
        <f aca="true" t="shared" si="102" ref="CL121:CL184">IF(BP$56=$BE$2,BP121,"")</f>
      </c>
      <c r="CM121" s="2">
        <f aca="true" t="shared" si="103" ref="CM121:CM184">IF(BQ$56=$BE$2,BQ121,"")</f>
      </c>
      <c r="CN121" s="2">
        <f aca="true" t="shared" si="104" ref="CN121:CN184">IF(BR$56=$BE$2,BR121,"")</f>
      </c>
      <c r="CP121" s="2">
        <f aca="true" t="shared" si="105" ref="CP121:CP184">IF(BS$56=$BE$2,BS121,"")</f>
      </c>
      <c r="CQ121" s="2">
        <f aca="true" t="shared" si="106" ref="CQ121:CQ184">IF(BT$56=$BE$2,BT121,"")</f>
      </c>
      <c r="CR121" s="2">
        <f aca="true" t="shared" si="107" ref="CR121:CR184">IF(BU$56=$BE$2,BU121,"")</f>
      </c>
      <c r="CS121" s="2">
        <f aca="true" t="shared" si="108" ref="CS121:CS184">IF(BV$56=$BE$2,BV121,"")</f>
      </c>
      <c r="CT121" s="2">
        <f aca="true" t="shared" si="109" ref="CT121:CT184">IF(BW$56=$BE$2,BW121,"")</f>
      </c>
      <c r="CU121" s="2">
        <f aca="true" t="shared" si="110" ref="CU121:CU184">IF(BX$56=$BE$2,BX121,"")</f>
      </c>
      <c r="CV121" s="2">
        <f aca="true" t="shared" si="111" ref="CV121:CV184">IF(BY$56=$BE$2,BY121,"")</f>
      </c>
      <c r="DL121" s="2">
        <v>115</v>
      </c>
      <c r="DM121" s="2">
        <f t="shared" si="75"/>
      </c>
      <c r="DN121" s="2">
        <f t="shared" si="76"/>
      </c>
    </row>
    <row r="122" spans="1:118" s="2" customFormat="1" ht="12.75" customHeight="1">
      <c r="A122" s="51">
        <f t="shared" si="87"/>
      </c>
      <c r="B122" s="62">
        <f t="shared" si="88"/>
      </c>
      <c r="C122" s="27"/>
      <c r="D122" s="27"/>
      <c r="E122" s="46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4"/>
      <c r="BC122"/>
      <c r="BE122" s="2">
        <v>68</v>
      </c>
      <c r="BF122" s="25">
        <f t="shared" si="90"/>
        <v>3.3888823529411765</v>
      </c>
      <c r="BG122" s="25">
        <f t="shared" si="91"/>
        <v>3.724764705882353</v>
      </c>
      <c r="BH122" s="25">
        <f t="shared" si="91"/>
        <v>3.9628823529411763</v>
      </c>
      <c r="BI122" s="25">
        <f t="shared" si="91"/>
        <v>4.147235294117647</v>
      </c>
      <c r="BJ122" s="25">
        <f t="shared" si="91"/>
        <v>4.296823529411765</v>
      </c>
      <c r="BK122" s="25">
        <f t="shared" si="91"/>
        <v>4.42264705882353</v>
      </c>
      <c r="BL122" s="25">
        <f t="shared" si="91"/>
        <v>4.530705882352941</v>
      </c>
      <c r="BM122" s="25">
        <f t="shared" si="91"/>
        <v>4.625764705882353</v>
      </c>
      <c r="BN122" s="25">
        <f t="shared" si="91"/>
        <v>4.710588235294118</v>
      </c>
      <c r="BO122" s="25">
        <f t="shared" si="91"/>
        <v>4.785882352941177</v>
      </c>
      <c r="BP122" s="25">
        <f t="shared" si="91"/>
        <v>4.855176470588235</v>
      </c>
      <c r="BQ122" s="25">
        <f t="shared" si="91"/>
        <v>4.918470588235294</v>
      </c>
      <c r="BR122" s="25">
        <f t="shared" si="91"/>
        <v>4.976764705882353</v>
      </c>
      <c r="BS122" s="25">
        <f t="shared" si="91"/>
        <v>5.031058823529412</v>
      </c>
      <c r="BT122" s="25">
        <f t="shared" si="91"/>
        <v>5.081352941176471</v>
      </c>
      <c r="BU122" s="25">
        <f t="shared" si="91"/>
        <v>5.128117647058823</v>
      </c>
      <c r="BV122" s="25">
        <f t="shared" si="91"/>
        <v>5.172411764705882</v>
      </c>
      <c r="BW122" s="25">
        <f t="shared" si="91"/>
        <v>5.213941176470588</v>
      </c>
      <c r="BY122" s="2">
        <v>68</v>
      </c>
      <c r="BZ122" s="2">
        <f aca="true" t="shared" si="112" ref="BZ122:BZ185">SUM(CB122:CT122)</f>
        <v>3.9628823529411763</v>
      </c>
      <c r="CB122" s="2">
        <f aca="true" t="shared" si="113" ref="CB122:CB185">IF(BF$56=$BE$2,BF122,"")</f>
      </c>
      <c r="CC122" s="2">
        <f t="shared" si="93"/>
      </c>
      <c r="CD122" s="2">
        <f t="shared" si="94"/>
        <v>3.9628823529411763</v>
      </c>
      <c r="CE122" s="2">
        <f t="shared" si="95"/>
      </c>
      <c r="CF122" s="2">
        <f t="shared" si="96"/>
      </c>
      <c r="CG122" s="2">
        <f t="shared" si="97"/>
      </c>
      <c r="CH122" s="2">
        <f t="shared" si="98"/>
      </c>
      <c r="CI122" s="2">
        <f t="shared" si="99"/>
      </c>
      <c r="CJ122" s="2">
        <f t="shared" si="100"/>
      </c>
      <c r="CK122" s="2">
        <f t="shared" si="101"/>
      </c>
      <c r="CL122" s="2">
        <f t="shared" si="102"/>
      </c>
      <c r="CM122" s="2">
        <f t="shared" si="103"/>
      </c>
      <c r="CN122" s="2">
        <f t="shared" si="104"/>
      </c>
      <c r="CP122" s="2">
        <f t="shared" si="105"/>
      </c>
      <c r="CQ122" s="2">
        <f t="shared" si="106"/>
      </c>
      <c r="CR122" s="2">
        <f t="shared" si="107"/>
      </c>
      <c r="CS122" s="2">
        <f t="shared" si="108"/>
      </c>
      <c r="CT122" s="2">
        <f t="shared" si="109"/>
      </c>
      <c r="CU122" s="2">
        <f t="shared" si="110"/>
      </c>
      <c r="CV122" s="2">
        <f t="shared" si="111"/>
      </c>
      <c r="DL122" s="2">
        <v>116</v>
      </c>
      <c r="DM122" s="2">
        <f t="shared" si="75"/>
      </c>
      <c r="DN122" s="2">
        <f t="shared" si="76"/>
      </c>
    </row>
    <row r="123" spans="1:118" s="2" customFormat="1" ht="12.75" customHeight="1">
      <c r="A123" s="51">
        <f t="shared" si="87"/>
      </c>
      <c r="B123" s="62">
        <f t="shared" si="88"/>
      </c>
      <c r="C123" s="27"/>
      <c r="D123" s="27"/>
      <c r="E123" s="46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4"/>
      <c r="BC123"/>
      <c r="BE123" s="2">
        <v>69</v>
      </c>
      <c r="BF123" s="25">
        <f t="shared" si="90"/>
        <v>3.387782608695652</v>
      </c>
      <c r="BG123" s="25">
        <f t="shared" si="91"/>
        <v>3.7234347826086958</v>
      </c>
      <c r="BH123" s="25">
        <f t="shared" si="91"/>
        <v>3.9613478260869566</v>
      </c>
      <c r="BI123" s="25">
        <f t="shared" si="91"/>
        <v>4.145521739130435</v>
      </c>
      <c r="BJ123" s="25">
        <f t="shared" si="91"/>
        <v>4.29495652173913</v>
      </c>
      <c r="BK123" s="25">
        <f t="shared" si="91"/>
        <v>4.4206521739130435</v>
      </c>
      <c r="BL123" s="25">
        <f t="shared" si="91"/>
        <v>4.528608695652173</v>
      </c>
      <c r="BM123" s="25">
        <f t="shared" si="91"/>
        <v>4.623565217391304</v>
      </c>
      <c r="BN123" s="25">
        <f t="shared" si="91"/>
        <v>4.708260869565217</v>
      </c>
      <c r="BO123" s="25">
        <f t="shared" si="91"/>
        <v>4.783478260869566</v>
      </c>
      <c r="BP123" s="25">
        <f t="shared" si="91"/>
        <v>4.852695652173913</v>
      </c>
      <c r="BQ123" s="25">
        <f t="shared" si="91"/>
        <v>4.915913043478261</v>
      </c>
      <c r="BR123" s="25">
        <f t="shared" si="91"/>
        <v>4.974130434782609</v>
      </c>
      <c r="BS123" s="25">
        <f t="shared" si="91"/>
        <v>5.028347826086956</v>
      </c>
      <c r="BT123" s="25">
        <f t="shared" si="91"/>
        <v>5.078565217391304</v>
      </c>
      <c r="BU123" s="25">
        <f t="shared" si="91"/>
        <v>5.125304347826087</v>
      </c>
      <c r="BV123" s="25">
        <f t="shared" si="91"/>
        <v>5.169521739130435</v>
      </c>
      <c r="BW123" s="25">
        <f t="shared" si="91"/>
        <v>5.210999999999999</v>
      </c>
      <c r="BY123" s="2">
        <v>69</v>
      </c>
      <c r="BZ123" s="2">
        <f t="shared" si="112"/>
        <v>3.9613478260869566</v>
      </c>
      <c r="CB123" s="2">
        <f t="shared" si="113"/>
      </c>
      <c r="CC123" s="2">
        <f t="shared" si="93"/>
      </c>
      <c r="CD123" s="2">
        <f t="shared" si="94"/>
        <v>3.9613478260869566</v>
      </c>
      <c r="CE123" s="2">
        <f t="shared" si="95"/>
      </c>
      <c r="CF123" s="2">
        <f t="shared" si="96"/>
      </c>
      <c r="CG123" s="2">
        <f t="shared" si="97"/>
      </c>
      <c r="CH123" s="2">
        <f t="shared" si="98"/>
      </c>
      <c r="CI123" s="2">
        <f t="shared" si="99"/>
      </c>
      <c r="CJ123" s="2">
        <f t="shared" si="100"/>
      </c>
      <c r="CK123" s="2">
        <f t="shared" si="101"/>
      </c>
      <c r="CL123" s="2">
        <f t="shared" si="102"/>
      </c>
      <c r="CM123" s="2">
        <f t="shared" si="103"/>
      </c>
      <c r="CN123" s="2">
        <f t="shared" si="104"/>
      </c>
      <c r="CP123" s="2">
        <f t="shared" si="105"/>
      </c>
      <c r="CQ123" s="2">
        <f t="shared" si="106"/>
      </c>
      <c r="CR123" s="2">
        <f t="shared" si="107"/>
      </c>
      <c r="CS123" s="2">
        <f t="shared" si="108"/>
      </c>
      <c r="CT123" s="2">
        <f t="shared" si="109"/>
      </c>
      <c r="CU123" s="2">
        <f t="shared" si="110"/>
      </c>
      <c r="CV123" s="2">
        <f t="shared" si="111"/>
      </c>
      <c r="DL123" s="2">
        <v>117</v>
      </c>
      <c r="DM123" s="2">
        <f t="shared" si="75"/>
      </c>
      <c r="DN123" s="2">
        <f t="shared" si="76"/>
      </c>
    </row>
    <row r="124" spans="1:118" s="2" customFormat="1" ht="12.75" customHeight="1">
      <c r="A124" s="51">
        <f t="shared" si="87"/>
      </c>
      <c r="B124" s="62">
        <f t="shared" si="88"/>
      </c>
      <c r="C124" s="27"/>
      <c r="D124" s="27"/>
      <c r="E124" s="46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4"/>
      <c r="BC124"/>
      <c r="BE124" s="2">
        <v>70</v>
      </c>
      <c r="BF124" s="25">
        <f t="shared" si="90"/>
        <v>3.3867142857142856</v>
      </c>
      <c r="BG124" s="25">
        <f t="shared" si="91"/>
        <v>3.7221428571428574</v>
      </c>
      <c r="BH124" s="25">
        <f t="shared" si="91"/>
        <v>3.9598571428571425</v>
      </c>
      <c r="BI124" s="25">
        <f t="shared" si="91"/>
        <v>4.143857142857143</v>
      </c>
      <c r="BJ124" s="25">
        <f t="shared" si="91"/>
        <v>4.293142857142857</v>
      </c>
      <c r="BK124" s="25">
        <f t="shared" si="91"/>
        <v>4.418714285714286</v>
      </c>
      <c r="BL124" s="25">
        <f t="shared" si="91"/>
        <v>4.526571428571429</v>
      </c>
      <c r="BM124" s="25">
        <f t="shared" si="91"/>
        <v>4.621428571428571</v>
      </c>
      <c r="BN124" s="25">
        <f t="shared" si="91"/>
        <v>4.706</v>
      </c>
      <c r="BO124" s="25">
        <f t="shared" si="91"/>
        <v>4.781142857142857</v>
      </c>
      <c r="BP124" s="25">
        <f t="shared" si="91"/>
        <v>4.8502857142857145</v>
      </c>
      <c r="BQ124" s="25">
        <f t="shared" si="91"/>
        <v>4.913428571428572</v>
      </c>
      <c r="BR124" s="25">
        <f t="shared" si="91"/>
        <v>4.971571428571429</v>
      </c>
      <c r="BS124" s="25">
        <f t="shared" si="91"/>
        <v>5.025714285714286</v>
      </c>
      <c r="BT124" s="25">
        <f t="shared" si="91"/>
        <v>5.075857142857143</v>
      </c>
      <c r="BU124" s="25">
        <f t="shared" si="91"/>
        <v>5.122571428571429</v>
      </c>
      <c r="BV124" s="25">
        <f t="shared" si="91"/>
        <v>5.166714285714286</v>
      </c>
      <c r="BW124" s="25">
        <f t="shared" si="91"/>
        <v>5.208142857142857</v>
      </c>
      <c r="BY124" s="2">
        <v>70</v>
      </c>
      <c r="BZ124" s="2">
        <f t="shared" si="112"/>
        <v>3.9598571428571425</v>
      </c>
      <c r="CB124" s="2">
        <f t="shared" si="113"/>
      </c>
      <c r="CC124" s="2">
        <f t="shared" si="93"/>
      </c>
      <c r="CD124" s="2">
        <f t="shared" si="94"/>
        <v>3.9598571428571425</v>
      </c>
      <c r="CE124" s="2">
        <f t="shared" si="95"/>
      </c>
      <c r="CF124" s="2">
        <f t="shared" si="96"/>
      </c>
      <c r="CG124" s="2">
        <f t="shared" si="97"/>
      </c>
      <c r="CH124" s="2">
        <f t="shared" si="98"/>
      </c>
      <c r="CI124" s="2">
        <f t="shared" si="99"/>
      </c>
      <c r="CJ124" s="2">
        <f t="shared" si="100"/>
      </c>
      <c r="CK124" s="2">
        <f t="shared" si="101"/>
      </c>
      <c r="CL124" s="2">
        <f t="shared" si="102"/>
      </c>
      <c r="CM124" s="2">
        <f t="shared" si="103"/>
      </c>
      <c r="CN124" s="2">
        <f t="shared" si="104"/>
      </c>
      <c r="CP124" s="2">
        <f t="shared" si="105"/>
      </c>
      <c r="CQ124" s="2">
        <f t="shared" si="106"/>
      </c>
      <c r="CR124" s="2">
        <f t="shared" si="107"/>
      </c>
      <c r="CS124" s="2">
        <f t="shared" si="108"/>
      </c>
      <c r="CT124" s="2">
        <f t="shared" si="109"/>
      </c>
      <c r="CU124" s="2">
        <f t="shared" si="110"/>
      </c>
      <c r="CV124" s="2">
        <f t="shared" si="111"/>
      </c>
      <c r="DL124" s="2">
        <v>118</v>
      </c>
      <c r="DM124" s="2">
        <f t="shared" si="75"/>
      </c>
      <c r="DN124" s="2">
        <f t="shared" si="76"/>
      </c>
    </row>
    <row r="125" spans="1:118" s="2" customFormat="1" ht="12.75" customHeight="1">
      <c r="A125" s="51">
        <f t="shared" si="87"/>
      </c>
      <c r="B125" s="62">
        <f t="shared" si="88"/>
      </c>
      <c r="C125" s="27"/>
      <c r="D125" s="27"/>
      <c r="E125" s="46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4"/>
      <c r="BC125"/>
      <c r="BE125" s="2">
        <v>71</v>
      </c>
      <c r="BF125" s="25">
        <f t="shared" si="90"/>
        <v>3.385676056338028</v>
      </c>
      <c r="BG125" s="25">
        <f t="shared" si="91"/>
        <v>3.720887323943662</v>
      </c>
      <c r="BH125" s="25">
        <f t="shared" si="91"/>
        <v>3.9584084507042254</v>
      </c>
      <c r="BI125" s="25">
        <f t="shared" si="91"/>
        <v>4.142239436619718</v>
      </c>
      <c r="BJ125" s="25">
        <f t="shared" si="91"/>
        <v>4.291380281690141</v>
      </c>
      <c r="BK125" s="25">
        <f t="shared" si="91"/>
        <v>4.416830985915493</v>
      </c>
      <c r="BL125" s="25">
        <f t="shared" si="91"/>
        <v>4.524591549295774</v>
      </c>
      <c r="BM125" s="25">
        <f t="shared" si="91"/>
        <v>4.619352112676056</v>
      </c>
      <c r="BN125" s="25">
        <f t="shared" si="91"/>
        <v>4.703802816901408</v>
      </c>
      <c r="BO125" s="25">
        <f t="shared" si="91"/>
        <v>4.77887323943662</v>
      </c>
      <c r="BP125" s="25">
        <f t="shared" si="91"/>
        <v>4.847943661971831</v>
      </c>
      <c r="BQ125" s="25">
        <f t="shared" si="91"/>
        <v>4.911014084507042</v>
      </c>
      <c r="BR125" s="25">
        <f t="shared" si="91"/>
        <v>4.969084507042254</v>
      </c>
      <c r="BS125" s="25">
        <f t="shared" si="91"/>
        <v>5.023154929577465</v>
      </c>
      <c r="BT125" s="25">
        <f t="shared" si="91"/>
        <v>5.073225352112677</v>
      </c>
      <c r="BU125" s="25">
        <f t="shared" si="91"/>
        <v>5.119915492957746</v>
      </c>
      <c r="BV125" s="25">
        <f t="shared" si="91"/>
        <v>5.163985915492958</v>
      </c>
      <c r="BW125" s="25">
        <f t="shared" si="91"/>
        <v>5.205366197183099</v>
      </c>
      <c r="BY125" s="2">
        <v>71</v>
      </c>
      <c r="BZ125" s="2">
        <f t="shared" si="112"/>
        <v>3.9584084507042254</v>
      </c>
      <c r="CB125" s="2">
        <f t="shared" si="113"/>
      </c>
      <c r="CC125" s="2">
        <f t="shared" si="93"/>
      </c>
      <c r="CD125" s="2">
        <f t="shared" si="94"/>
        <v>3.9584084507042254</v>
      </c>
      <c r="CE125" s="2">
        <f t="shared" si="95"/>
      </c>
      <c r="CF125" s="2">
        <f t="shared" si="96"/>
      </c>
      <c r="CG125" s="2">
        <f t="shared" si="97"/>
      </c>
      <c r="CH125" s="2">
        <f t="shared" si="98"/>
      </c>
      <c r="CI125" s="2">
        <f t="shared" si="99"/>
      </c>
      <c r="CJ125" s="2">
        <f t="shared" si="100"/>
      </c>
      <c r="CK125" s="2">
        <f t="shared" si="101"/>
      </c>
      <c r="CL125" s="2">
        <f t="shared" si="102"/>
      </c>
      <c r="CM125" s="2">
        <f t="shared" si="103"/>
      </c>
      <c r="CN125" s="2">
        <f t="shared" si="104"/>
      </c>
      <c r="CP125" s="2">
        <f t="shared" si="105"/>
      </c>
      <c r="CQ125" s="2">
        <f t="shared" si="106"/>
      </c>
      <c r="CR125" s="2">
        <f t="shared" si="107"/>
      </c>
      <c r="CS125" s="2">
        <f t="shared" si="108"/>
      </c>
      <c r="CT125" s="2">
        <f t="shared" si="109"/>
      </c>
      <c r="CU125" s="2">
        <f t="shared" si="110"/>
      </c>
      <c r="CV125" s="2">
        <f t="shared" si="111"/>
      </c>
      <c r="DL125" s="2">
        <v>119</v>
      </c>
      <c r="DM125" s="2">
        <f t="shared" si="75"/>
      </c>
      <c r="DN125" s="2">
        <f t="shared" si="76"/>
      </c>
    </row>
    <row r="126" spans="1:118" s="2" customFormat="1" ht="12.75" customHeight="1">
      <c r="A126" s="51">
        <f t="shared" si="87"/>
      </c>
      <c r="B126" s="62">
        <f t="shared" si="88"/>
      </c>
      <c r="C126" s="27"/>
      <c r="D126" s="27"/>
      <c r="E126" s="46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4"/>
      <c r="BC126"/>
      <c r="BE126" s="2">
        <v>72</v>
      </c>
      <c r="BF126" s="25">
        <f t="shared" si="90"/>
        <v>3.3846666666666665</v>
      </c>
      <c r="BG126" s="25">
        <f t="shared" si="91"/>
        <v>3.719666666666667</v>
      </c>
      <c r="BH126" s="25">
        <f t="shared" si="91"/>
        <v>3.957</v>
      </c>
      <c r="BI126" s="25">
        <f t="shared" si="91"/>
        <v>4.140666666666667</v>
      </c>
      <c r="BJ126" s="25">
        <f t="shared" si="91"/>
        <v>4.289666666666666</v>
      </c>
      <c r="BK126" s="25">
        <f t="shared" si="91"/>
        <v>4.415</v>
      </c>
      <c r="BL126" s="25">
        <f t="shared" si="91"/>
        <v>4.522666666666667</v>
      </c>
      <c r="BM126" s="25">
        <f t="shared" si="91"/>
        <v>4.617333333333333</v>
      </c>
      <c r="BN126" s="25">
        <f t="shared" si="91"/>
        <v>4.701666666666667</v>
      </c>
      <c r="BO126" s="25">
        <f t="shared" si="91"/>
        <v>4.776666666666666</v>
      </c>
      <c r="BP126" s="25">
        <f t="shared" si="91"/>
        <v>4.845666666666666</v>
      </c>
      <c r="BQ126" s="25">
        <f t="shared" si="91"/>
        <v>4.908666666666667</v>
      </c>
      <c r="BR126" s="25">
        <f t="shared" si="91"/>
        <v>4.966666666666667</v>
      </c>
      <c r="BS126" s="25">
        <f t="shared" si="91"/>
        <v>5.020666666666667</v>
      </c>
      <c r="BT126" s="25">
        <f t="shared" si="91"/>
        <v>5.070666666666667</v>
      </c>
      <c r="BU126" s="25">
        <f t="shared" si="91"/>
        <v>5.117333333333333</v>
      </c>
      <c r="BV126" s="25">
        <f t="shared" si="91"/>
        <v>5.161333333333333</v>
      </c>
      <c r="BW126" s="25">
        <f t="shared" si="91"/>
        <v>5.2026666666666666</v>
      </c>
      <c r="BY126" s="2">
        <v>72</v>
      </c>
      <c r="BZ126" s="2">
        <f t="shared" si="112"/>
        <v>3.957</v>
      </c>
      <c r="CB126" s="2">
        <f t="shared" si="113"/>
      </c>
      <c r="CC126" s="2">
        <f t="shared" si="93"/>
      </c>
      <c r="CD126" s="2">
        <f t="shared" si="94"/>
        <v>3.957</v>
      </c>
      <c r="CE126" s="2">
        <f t="shared" si="95"/>
      </c>
      <c r="CF126" s="2">
        <f t="shared" si="96"/>
      </c>
      <c r="CG126" s="2">
        <f t="shared" si="97"/>
      </c>
      <c r="CH126" s="2">
        <f t="shared" si="98"/>
      </c>
      <c r="CI126" s="2">
        <f t="shared" si="99"/>
      </c>
      <c r="CJ126" s="2">
        <f t="shared" si="100"/>
      </c>
      <c r="CK126" s="2">
        <f t="shared" si="101"/>
      </c>
      <c r="CL126" s="2">
        <f t="shared" si="102"/>
      </c>
      <c r="CM126" s="2">
        <f t="shared" si="103"/>
      </c>
      <c r="CN126" s="2">
        <f t="shared" si="104"/>
      </c>
      <c r="CP126" s="2">
        <f t="shared" si="105"/>
      </c>
      <c r="CQ126" s="2">
        <f t="shared" si="106"/>
      </c>
      <c r="CR126" s="2">
        <f t="shared" si="107"/>
      </c>
      <c r="CS126" s="2">
        <f t="shared" si="108"/>
      </c>
      <c r="CT126" s="2">
        <f t="shared" si="109"/>
      </c>
      <c r="CU126" s="2">
        <f t="shared" si="110"/>
      </c>
      <c r="CV126" s="2">
        <f t="shared" si="111"/>
      </c>
      <c r="DL126" s="2">
        <v>120</v>
      </c>
      <c r="DM126" s="2">
        <f t="shared" si="75"/>
      </c>
      <c r="DN126" s="2">
        <f t="shared" si="76"/>
      </c>
    </row>
    <row r="127" spans="1:118" s="2" customFormat="1" ht="12.75" customHeight="1">
      <c r="A127" s="51">
        <f t="shared" si="87"/>
      </c>
      <c r="B127" s="62">
        <f t="shared" si="88"/>
      </c>
      <c r="C127" s="27"/>
      <c r="D127" s="27"/>
      <c r="E127" s="46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4"/>
      <c r="BC127"/>
      <c r="BE127" s="2">
        <v>73</v>
      </c>
      <c r="BF127" s="25">
        <f t="shared" si="90"/>
        <v>3.383684931506849</v>
      </c>
      <c r="BG127" s="25">
        <f t="shared" si="91"/>
        <v>3.718479452054795</v>
      </c>
      <c r="BH127" s="25">
        <f t="shared" si="91"/>
        <v>3.955630136986301</v>
      </c>
      <c r="BI127" s="25">
        <f t="shared" si="91"/>
        <v>4.13913698630137</v>
      </c>
      <c r="BJ127" s="25">
        <f t="shared" si="91"/>
        <v>4.288</v>
      </c>
      <c r="BK127" s="25">
        <f t="shared" si="91"/>
        <v>4.413219178082191</v>
      </c>
      <c r="BL127" s="25">
        <f t="shared" si="91"/>
        <v>4.520794520547945</v>
      </c>
      <c r="BM127" s="25">
        <f t="shared" si="91"/>
        <v>4.615369863013698</v>
      </c>
      <c r="BN127" s="25">
        <f t="shared" si="91"/>
        <v>4.699589041095891</v>
      </c>
      <c r="BO127" s="25">
        <f t="shared" si="91"/>
        <v>4.7745205479452055</v>
      </c>
      <c r="BP127" s="25">
        <f t="shared" si="91"/>
        <v>4.84345205479452</v>
      </c>
      <c r="BQ127" s="25">
        <f t="shared" si="91"/>
        <v>4.906383561643835</v>
      </c>
      <c r="BR127" s="25">
        <f t="shared" si="91"/>
        <v>4.964315068493151</v>
      </c>
      <c r="BS127" s="25">
        <f t="shared" si="91"/>
        <v>5.018246575342466</v>
      </c>
      <c r="BT127" s="25">
        <f t="shared" si="91"/>
        <v>5.068178082191781</v>
      </c>
      <c r="BU127" s="25">
        <f t="shared" si="91"/>
        <v>5.114821917808219</v>
      </c>
      <c r="BV127" s="25">
        <f t="shared" si="91"/>
        <v>5.158753424657534</v>
      </c>
      <c r="BW127" s="25">
        <f t="shared" si="91"/>
        <v>5.200041095890411</v>
      </c>
      <c r="BY127" s="2">
        <v>73</v>
      </c>
      <c r="BZ127" s="2">
        <f t="shared" si="112"/>
        <v>3.955630136986301</v>
      </c>
      <c r="CB127" s="2">
        <f t="shared" si="113"/>
      </c>
      <c r="CC127" s="2">
        <f t="shared" si="93"/>
      </c>
      <c r="CD127" s="2">
        <f t="shared" si="94"/>
        <v>3.955630136986301</v>
      </c>
      <c r="CE127" s="2">
        <f t="shared" si="95"/>
      </c>
      <c r="CF127" s="2">
        <f t="shared" si="96"/>
      </c>
      <c r="CG127" s="2">
        <f t="shared" si="97"/>
      </c>
      <c r="CH127" s="2">
        <f t="shared" si="98"/>
      </c>
      <c r="CI127" s="2">
        <f t="shared" si="99"/>
      </c>
      <c r="CJ127" s="2">
        <f t="shared" si="100"/>
      </c>
      <c r="CK127" s="2">
        <f t="shared" si="101"/>
      </c>
      <c r="CL127" s="2">
        <f t="shared" si="102"/>
      </c>
      <c r="CM127" s="2">
        <f t="shared" si="103"/>
      </c>
      <c r="CN127" s="2">
        <f t="shared" si="104"/>
      </c>
      <c r="CP127" s="2">
        <f t="shared" si="105"/>
      </c>
      <c r="CQ127" s="2">
        <f t="shared" si="106"/>
      </c>
      <c r="CR127" s="2">
        <f t="shared" si="107"/>
      </c>
      <c r="CS127" s="2">
        <f t="shared" si="108"/>
      </c>
      <c r="CT127" s="2">
        <f t="shared" si="109"/>
      </c>
      <c r="CU127" s="2">
        <f t="shared" si="110"/>
      </c>
      <c r="CV127" s="2">
        <f t="shared" si="111"/>
      </c>
      <c r="DL127" s="2">
        <v>121</v>
      </c>
      <c r="DM127" s="2">
        <f t="shared" si="75"/>
      </c>
      <c r="DN127" s="2">
        <f t="shared" si="76"/>
      </c>
    </row>
    <row r="128" spans="1:118" s="2" customFormat="1" ht="12.75" customHeight="1">
      <c r="A128" s="51">
        <f t="shared" si="87"/>
      </c>
      <c r="B128" s="62">
        <f t="shared" si="88"/>
      </c>
      <c r="C128" s="27"/>
      <c r="D128" s="27"/>
      <c r="E128" s="46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4"/>
      <c r="BC128"/>
      <c r="BE128" s="2">
        <v>74</v>
      </c>
      <c r="BF128" s="25">
        <f t="shared" si="90"/>
        <v>3.38272972972973</v>
      </c>
      <c r="BG128" s="25">
        <f t="shared" si="91"/>
        <v>3.7173243243243244</v>
      </c>
      <c r="BH128" s="25">
        <f t="shared" si="91"/>
        <v>3.954297297297297</v>
      </c>
      <c r="BI128" s="25">
        <f t="shared" si="91"/>
        <v>4.137648648648649</v>
      </c>
      <c r="BJ128" s="25">
        <f t="shared" si="91"/>
        <v>4.286378378378378</v>
      </c>
      <c r="BK128" s="25">
        <f t="shared" si="91"/>
        <v>4.411486486486487</v>
      </c>
      <c r="BL128" s="25">
        <f t="shared" si="91"/>
        <v>4.518972972972973</v>
      </c>
      <c r="BM128" s="25">
        <f t="shared" si="91"/>
        <v>4.61345945945946</v>
      </c>
      <c r="BN128" s="25">
        <f t="shared" si="91"/>
        <v>4.697567567567567</v>
      </c>
      <c r="BO128" s="25">
        <f t="shared" si="91"/>
        <v>4.772432432432432</v>
      </c>
      <c r="BP128" s="25">
        <f t="shared" si="91"/>
        <v>4.841297297297297</v>
      </c>
      <c r="BQ128" s="25">
        <f t="shared" si="91"/>
        <v>4.904162162162162</v>
      </c>
      <c r="BR128" s="25">
        <f t="shared" si="91"/>
        <v>4.962027027027027</v>
      </c>
      <c r="BS128" s="25">
        <f t="shared" si="91"/>
        <v>5.015891891891892</v>
      </c>
      <c r="BT128" s="25">
        <f t="shared" si="91"/>
        <v>5.065756756756757</v>
      </c>
      <c r="BU128" s="25">
        <f t="shared" si="91"/>
        <v>5.112378378378378</v>
      </c>
      <c r="BV128" s="25">
        <f t="shared" si="91"/>
        <v>5.156243243243243</v>
      </c>
      <c r="BW128" s="25">
        <f t="shared" si="91"/>
        <v>5.197486486486486</v>
      </c>
      <c r="BY128" s="2">
        <v>74</v>
      </c>
      <c r="BZ128" s="2">
        <f t="shared" si="112"/>
        <v>3.954297297297297</v>
      </c>
      <c r="CB128" s="2">
        <f t="shared" si="113"/>
      </c>
      <c r="CC128" s="2">
        <f t="shared" si="93"/>
      </c>
      <c r="CD128" s="2">
        <f t="shared" si="94"/>
        <v>3.954297297297297</v>
      </c>
      <c r="CE128" s="2">
        <f t="shared" si="95"/>
      </c>
      <c r="CF128" s="2">
        <f t="shared" si="96"/>
      </c>
      <c r="CG128" s="2">
        <f t="shared" si="97"/>
      </c>
      <c r="CH128" s="2">
        <f t="shared" si="98"/>
      </c>
      <c r="CI128" s="2">
        <f t="shared" si="99"/>
      </c>
      <c r="CJ128" s="2">
        <f t="shared" si="100"/>
      </c>
      <c r="CK128" s="2">
        <f t="shared" si="101"/>
      </c>
      <c r="CL128" s="2">
        <f t="shared" si="102"/>
      </c>
      <c r="CM128" s="2">
        <f t="shared" si="103"/>
      </c>
      <c r="CN128" s="2">
        <f t="shared" si="104"/>
      </c>
      <c r="CP128" s="2">
        <f t="shared" si="105"/>
      </c>
      <c r="CQ128" s="2">
        <f t="shared" si="106"/>
      </c>
      <c r="CR128" s="2">
        <f t="shared" si="107"/>
      </c>
      <c r="CS128" s="2">
        <f t="shared" si="108"/>
      </c>
      <c r="CT128" s="2">
        <f t="shared" si="109"/>
      </c>
      <c r="CU128" s="2">
        <f t="shared" si="110"/>
      </c>
      <c r="CV128" s="2">
        <f t="shared" si="111"/>
      </c>
      <c r="DL128" s="2">
        <v>122</v>
      </c>
      <c r="DM128" s="2">
        <f t="shared" si="75"/>
      </c>
      <c r="DN128" s="2">
        <f t="shared" si="76"/>
      </c>
    </row>
    <row r="129" spans="1:118" s="2" customFormat="1" ht="12.75" customHeight="1">
      <c r="A129" s="51">
        <f t="shared" si="87"/>
      </c>
      <c r="B129" s="62">
        <f t="shared" si="88"/>
      </c>
      <c r="C129" s="27"/>
      <c r="D129" s="27"/>
      <c r="E129" s="46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4"/>
      <c r="BC129"/>
      <c r="BE129" s="2">
        <v>75</v>
      </c>
      <c r="BF129" s="25">
        <f t="shared" si="90"/>
        <v>3.3818</v>
      </c>
      <c r="BG129" s="25">
        <f t="shared" si="91"/>
        <v>3.7162</v>
      </c>
      <c r="BH129" s="25">
        <f t="shared" si="91"/>
        <v>3.953</v>
      </c>
      <c r="BI129" s="25">
        <f t="shared" si="91"/>
        <v>4.1362000000000005</v>
      </c>
      <c r="BJ129" s="25">
        <f t="shared" si="91"/>
        <v>4.2848</v>
      </c>
      <c r="BK129" s="25">
        <f t="shared" si="91"/>
        <v>4.4098</v>
      </c>
      <c r="BL129" s="25">
        <f t="shared" si="91"/>
        <v>4.5172</v>
      </c>
      <c r="BM129" s="25">
        <f t="shared" si="91"/>
        <v>4.6116</v>
      </c>
      <c r="BN129" s="25">
        <f t="shared" si="91"/>
        <v>4.6956</v>
      </c>
      <c r="BO129" s="25">
        <f t="shared" si="91"/>
        <v>4.7704</v>
      </c>
      <c r="BP129" s="25">
        <f t="shared" si="91"/>
        <v>4.8392</v>
      </c>
      <c r="BQ129" s="25">
        <f t="shared" si="91"/>
        <v>4.902</v>
      </c>
      <c r="BR129" s="25">
        <f t="shared" si="91"/>
        <v>4.9598</v>
      </c>
      <c r="BS129" s="25">
        <f t="shared" si="91"/>
        <v>5.0136</v>
      </c>
      <c r="BT129" s="25">
        <f t="shared" si="91"/>
        <v>5.063400000000001</v>
      </c>
      <c r="BU129" s="25">
        <f t="shared" si="91"/>
        <v>5.109999999999999</v>
      </c>
      <c r="BV129" s="25">
        <f t="shared" si="91"/>
        <v>5.1538</v>
      </c>
      <c r="BW129" s="25">
        <f t="shared" si="91"/>
        <v>5.195</v>
      </c>
      <c r="BY129" s="2">
        <v>75</v>
      </c>
      <c r="BZ129" s="2">
        <f t="shared" si="112"/>
        <v>3.953</v>
      </c>
      <c r="CB129" s="2">
        <f t="shared" si="113"/>
      </c>
      <c r="CC129" s="2">
        <f t="shared" si="93"/>
      </c>
      <c r="CD129" s="2">
        <f t="shared" si="94"/>
        <v>3.953</v>
      </c>
      <c r="CE129" s="2">
        <f t="shared" si="95"/>
      </c>
      <c r="CF129" s="2">
        <f t="shared" si="96"/>
      </c>
      <c r="CG129" s="2">
        <f t="shared" si="97"/>
      </c>
      <c r="CH129" s="2">
        <f t="shared" si="98"/>
      </c>
      <c r="CI129" s="2">
        <f t="shared" si="99"/>
      </c>
      <c r="CJ129" s="2">
        <f t="shared" si="100"/>
      </c>
      <c r="CK129" s="2">
        <f t="shared" si="101"/>
      </c>
      <c r="CL129" s="2">
        <f t="shared" si="102"/>
      </c>
      <c r="CM129" s="2">
        <f t="shared" si="103"/>
      </c>
      <c r="CN129" s="2">
        <f t="shared" si="104"/>
      </c>
      <c r="CP129" s="2">
        <f t="shared" si="105"/>
      </c>
      <c r="CQ129" s="2">
        <f t="shared" si="106"/>
      </c>
      <c r="CR129" s="2">
        <f t="shared" si="107"/>
      </c>
      <c r="CS129" s="2">
        <f t="shared" si="108"/>
      </c>
      <c r="CT129" s="2">
        <f t="shared" si="109"/>
      </c>
      <c r="CU129" s="2">
        <f t="shared" si="110"/>
      </c>
      <c r="CV129" s="2">
        <f t="shared" si="111"/>
      </c>
      <c r="DL129" s="2">
        <v>123</v>
      </c>
      <c r="DM129" s="2">
        <f t="shared" si="75"/>
      </c>
      <c r="DN129" s="2">
        <f t="shared" si="76"/>
      </c>
    </row>
    <row r="130" spans="1:118" s="2" customFormat="1" ht="12.75" customHeight="1">
      <c r="A130" s="51">
        <f t="shared" si="87"/>
      </c>
      <c r="B130" s="62">
        <f t="shared" si="88"/>
      </c>
      <c r="C130" s="27"/>
      <c r="D130" s="27"/>
      <c r="E130" s="46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4"/>
      <c r="BC130"/>
      <c r="BE130" s="2">
        <v>76</v>
      </c>
      <c r="BF130" s="25">
        <f t="shared" si="90"/>
        <v>3.380894736842105</v>
      </c>
      <c r="BG130" s="25">
        <f t="shared" si="91"/>
        <v>3.715105263157895</v>
      </c>
      <c r="BH130" s="25">
        <f t="shared" si="91"/>
        <v>3.951736842105263</v>
      </c>
      <c r="BI130" s="25">
        <f t="shared" si="91"/>
        <v>4.134789473684211</v>
      </c>
      <c r="BJ130" s="25">
        <f t="shared" si="91"/>
        <v>4.283263157894737</v>
      </c>
      <c r="BK130" s="25">
        <f t="shared" si="91"/>
        <v>4.408157894736842</v>
      </c>
      <c r="BL130" s="25">
        <f t="shared" si="91"/>
        <v>4.5154736842105265</v>
      </c>
      <c r="BM130" s="25">
        <f t="shared" si="91"/>
        <v>4.60978947368421</v>
      </c>
      <c r="BN130" s="25">
        <f t="shared" si="91"/>
        <v>4.693684210526316</v>
      </c>
      <c r="BO130" s="25">
        <f t="shared" si="91"/>
        <v>4.768421052631579</v>
      </c>
      <c r="BP130" s="25">
        <f t="shared" si="91"/>
        <v>4.837157894736842</v>
      </c>
      <c r="BQ130" s="25">
        <f t="shared" si="91"/>
        <v>4.899894736842105</v>
      </c>
      <c r="BR130" s="25">
        <f t="shared" si="91"/>
        <v>4.957631578947368</v>
      </c>
      <c r="BS130" s="25">
        <f t="shared" si="91"/>
        <v>5.011368421052632</v>
      </c>
      <c r="BT130" s="25">
        <f t="shared" si="91"/>
        <v>5.061105263157895</v>
      </c>
      <c r="BU130" s="25">
        <f t="shared" si="91"/>
        <v>5.107684210526315</v>
      </c>
      <c r="BV130" s="25">
        <f aca="true" t="shared" si="114" ref="BG130:BW145">BV$114+(BV$174-BV$114)*(1/$BE130-1/$BE$114)/(1/$BE$174-1/$BE$114)</f>
        <v>5.151421052631579</v>
      </c>
      <c r="BW130" s="25">
        <f t="shared" si="114"/>
        <v>5.192578947368421</v>
      </c>
      <c r="BY130" s="2">
        <v>76</v>
      </c>
      <c r="BZ130" s="2">
        <f t="shared" si="112"/>
        <v>3.951736842105263</v>
      </c>
      <c r="CB130" s="2">
        <f t="shared" si="113"/>
      </c>
      <c r="CC130" s="2">
        <f t="shared" si="93"/>
      </c>
      <c r="CD130" s="2">
        <f t="shared" si="94"/>
        <v>3.951736842105263</v>
      </c>
      <c r="CE130" s="2">
        <f t="shared" si="95"/>
      </c>
      <c r="CF130" s="2">
        <f t="shared" si="96"/>
      </c>
      <c r="CG130" s="2">
        <f t="shared" si="97"/>
      </c>
      <c r="CH130" s="2">
        <f t="shared" si="98"/>
      </c>
      <c r="CI130" s="2">
        <f t="shared" si="99"/>
      </c>
      <c r="CJ130" s="2">
        <f t="shared" si="100"/>
      </c>
      <c r="CK130" s="2">
        <f t="shared" si="101"/>
      </c>
      <c r="CL130" s="2">
        <f t="shared" si="102"/>
      </c>
      <c r="CM130" s="2">
        <f t="shared" si="103"/>
      </c>
      <c r="CN130" s="2">
        <f t="shared" si="104"/>
      </c>
      <c r="CP130" s="2">
        <f t="shared" si="105"/>
      </c>
      <c r="CQ130" s="2">
        <f t="shared" si="106"/>
      </c>
      <c r="CR130" s="2">
        <f t="shared" si="107"/>
      </c>
      <c r="CS130" s="2">
        <f t="shared" si="108"/>
      </c>
      <c r="CT130" s="2">
        <f t="shared" si="109"/>
      </c>
      <c r="CU130" s="2">
        <f t="shared" si="110"/>
      </c>
      <c r="CV130" s="2">
        <f t="shared" si="111"/>
      </c>
      <c r="DL130" s="2">
        <v>124</v>
      </c>
      <c r="DM130" s="2">
        <f t="shared" si="75"/>
      </c>
      <c r="DN130" s="2">
        <f t="shared" si="76"/>
      </c>
    </row>
    <row r="131" spans="1:118" s="2" customFormat="1" ht="12.75" customHeight="1">
      <c r="A131" s="51">
        <f t="shared" si="87"/>
      </c>
      <c r="B131" s="62">
        <f t="shared" si="88"/>
      </c>
      <c r="C131" s="27"/>
      <c r="D131" s="27"/>
      <c r="E131" s="46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4"/>
      <c r="BC131"/>
      <c r="BE131" s="2">
        <v>77</v>
      </c>
      <c r="BF131" s="25">
        <f t="shared" si="90"/>
        <v>3.380012987012987</v>
      </c>
      <c r="BG131" s="25">
        <f t="shared" si="114"/>
        <v>3.7140389610389613</v>
      </c>
      <c r="BH131" s="25">
        <f t="shared" si="114"/>
        <v>3.9505064935064933</v>
      </c>
      <c r="BI131" s="25">
        <f t="shared" si="114"/>
        <v>4.133415584415585</v>
      </c>
      <c r="BJ131" s="25">
        <f t="shared" si="114"/>
        <v>4.281766233766233</v>
      </c>
      <c r="BK131" s="25">
        <f t="shared" si="114"/>
        <v>4.406558441558442</v>
      </c>
      <c r="BL131" s="25">
        <f t="shared" si="114"/>
        <v>4.513792207792208</v>
      </c>
      <c r="BM131" s="25">
        <f t="shared" si="114"/>
        <v>4.608025974025974</v>
      </c>
      <c r="BN131" s="25">
        <f t="shared" si="114"/>
        <v>4.691818181818182</v>
      </c>
      <c r="BO131" s="25">
        <f t="shared" si="114"/>
        <v>4.766493506493506</v>
      </c>
      <c r="BP131" s="25">
        <f t="shared" si="114"/>
        <v>4.835168831168831</v>
      </c>
      <c r="BQ131" s="25">
        <f t="shared" si="114"/>
        <v>4.8978441558441554</v>
      </c>
      <c r="BR131" s="25">
        <f t="shared" si="114"/>
        <v>4.955519480519481</v>
      </c>
      <c r="BS131" s="25">
        <f t="shared" si="114"/>
        <v>5.009194805194805</v>
      </c>
      <c r="BT131" s="25">
        <f t="shared" si="114"/>
        <v>5.05887012987013</v>
      </c>
      <c r="BU131" s="25">
        <f t="shared" si="114"/>
        <v>5.105428571428571</v>
      </c>
      <c r="BV131" s="25">
        <f t="shared" si="114"/>
        <v>5.149103896103896</v>
      </c>
      <c r="BW131" s="25">
        <f t="shared" si="114"/>
        <v>5.1902207792207795</v>
      </c>
      <c r="BY131" s="2">
        <v>77</v>
      </c>
      <c r="BZ131" s="2">
        <f t="shared" si="112"/>
        <v>3.9505064935064933</v>
      </c>
      <c r="CB131" s="2">
        <f t="shared" si="113"/>
      </c>
      <c r="CC131" s="2">
        <f t="shared" si="93"/>
      </c>
      <c r="CD131" s="2">
        <f t="shared" si="94"/>
        <v>3.9505064935064933</v>
      </c>
      <c r="CE131" s="2">
        <f t="shared" si="95"/>
      </c>
      <c r="CF131" s="2">
        <f t="shared" si="96"/>
      </c>
      <c r="CG131" s="2">
        <f t="shared" si="97"/>
      </c>
      <c r="CH131" s="2">
        <f t="shared" si="98"/>
      </c>
      <c r="CI131" s="2">
        <f t="shared" si="99"/>
      </c>
      <c r="CJ131" s="2">
        <f t="shared" si="100"/>
      </c>
      <c r="CK131" s="2">
        <f t="shared" si="101"/>
      </c>
      <c r="CL131" s="2">
        <f t="shared" si="102"/>
      </c>
      <c r="CM131" s="2">
        <f t="shared" si="103"/>
      </c>
      <c r="CN131" s="2">
        <f t="shared" si="104"/>
      </c>
      <c r="CP131" s="2">
        <f t="shared" si="105"/>
      </c>
      <c r="CQ131" s="2">
        <f t="shared" si="106"/>
      </c>
      <c r="CR131" s="2">
        <f t="shared" si="107"/>
      </c>
      <c r="CS131" s="2">
        <f t="shared" si="108"/>
      </c>
      <c r="CT131" s="2">
        <f t="shared" si="109"/>
      </c>
      <c r="CU131" s="2">
        <f t="shared" si="110"/>
      </c>
      <c r="CV131" s="2">
        <f t="shared" si="111"/>
      </c>
      <c r="DL131" s="2">
        <v>125</v>
      </c>
      <c r="DM131" s="2">
        <f t="shared" si="75"/>
      </c>
      <c r="DN131" s="2">
        <f t="shared" si="76"/>
      </c>
    </row>
    <row r="132" spans="1:118" s="2" customFormat="1" ht="12.75" customHeight="1">
      <c r="A132" s="51">
        <f t="shared" si="87"/>
      </c>
      <c r="B132" s="62">
        <f t="shared" si="88"/>
      </c>
      <c r="C132" s="27"/>
      <c r="D132" s="27"/>
      <c r="E132" s="46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4"/>
      <c r="BC132"/>
      <c r="BE132" s="2">
        <v>78</v>
      </c>
      <c r="BF132" s="25">
        <f t="shared" si="90"/>
        <v>3.379153846153846</v>
      </c>
      <c r="BG132" s="25">
        <f t="shared" si="114"/>
        <v>3.713</v>
      </c>
      <c r="BH132" s="25">
        <f t="shared" si="114"/>
        <v>3.949307692307692</v>
      </c>
      <c r="BI132" s="25">
        <f t="shared" si="114"/>
        <v>4.132076923076923</v>
      </c>
      <c r="BJ132" s="25">
        <f t="shared" si="114"/>
        <v>4.280307692307693</v>
      </c>
      <c r="BK132" s="25">
        <f t="shared" si="114"/>
        <v>4.405</v>
      </c>
      <c r="BL132" s="25">
        <f t="shared" si="114"/>
        <v>4.512153846153846</v>
      </c>
      <c r="BM132" s="25">
        <f t="shared" si="114"/>
        <v>4.606307692307692</v>
      </c>
      <c r="BN132" s="25">
        <f t="shared" si="114"/>
        <v>4.69</v>
      </c>
      <c r="BO132" s="25">
        <f t="shared" si="114"/>
        <v>4.764615384615385</v>
      </c>
      <c r="BP132" s="25">
        <f t="shared" si="114"/>
        <v>4.833230769230769</v>
      </c>
      <c r="BQ132" s="25">
        <f t="shared" si="114"/>
        <v>4.895846153846154</v>
      </c>
      <c r="BR132" s="25">
        <f t="shared" si="114"/>
        <v>4.953461538461538</v>
      </c>
      <c r="BS132" s="25">
        <f t="shared" si="114"/>
        <v>5.007076923076923</v>
      </c>
      <c r="BT132" s="25">
        <f t="shared" si="114"/>
        <v>5.056692307692308</v>
      </c>
      <c r="BU132" s="25">
        <f t="shared" si="114"/>
        <v>5.103230769230769</v>
      </c>
      <c r="BV132" s="25">
        <f t="shared" si="114"/>
        <v>5.146846153846154</v>
      </c>
      <c r="BW132" s="25">
        <f t="shared" si="114"/>
        <v>5.187923076923077</v>
      </c>
      <c r="BY132" s="2">
        <v>78</v>
      </c>
      <c r="BZ132" s="2">
        <f t="shared" si="112"/>
        <v>3.949307692307692</v>
      </c>
      <c r="CB132" s="2">
        <f t="shared" si="113"/>
      </c>
      <c r="CC132" s="2">
        <f t="shared" si="93"/>
      </c>
      <c r="CD132" s="2">
        <f t="shared" si="94"/>
        <v>3.949307692307692</v>
      </c>
      <c r="CE132" s="2">
        <f t="shared" si="95"/>
      </c>
      <c r="CF132" s="2">
        <f t="shared" si="96"/>
      </c>
      <c r="CG132" s="2">
        <f t="shared" si="97"/>
      </c>
      <c r="CH132" s="2">
        <f t="shared" si="98"/>
      </c>
      <c r="CI132" s="2">
        <f t="shared" si="99"/>
      </c>
      <c r="CJ132" s="2">
        <f t="shared" si="100"/>
      </c>
      <c r="CK132" s="2">
        <f t="shared" si="101"/>
      </c>
      <c r="CL132" s="2">
        <f t="shared" si="102"/>
      </c>
      <c r="CM132" s="2">
        <f t="shared" si="103"/>
      </c>
      <c r="CN132" s="2">
        <f t="shared" si="104"/>
      </c>
      <c r="CP132" s="2">
        <f t="shared" si="105"/>
      </c>
      <c r="CQ132" s="2">
        <f t="shared" si="106"/>
      </c>
      <c r="CR132" s="2">
        <f t="shared" si="107"/>
      </c>
      <c r="CS132" s="2">
        <f t="shared" si="108"/>
      </c>
      <c r="CT132" s="2">
        <f t="shared" si="109"/>
      </c>
      <c r="CU132" s="2">
        <f t="shared" si="110"/>
      </c>
      <c r="CV132" s="2">
        <f t="shared" si="111"/>
      </c>
      <c r="DL132" s="2">
        <v>126</v>
      </c>
      <c r="DM132" s="2">
        <f t="shared" si="75"/>
      </c>
      <c r="DN132" s="2">
        <f t="shared" si="76"/>
      </c>
    </row>
    <row r="133" spans="1:118" s="2" customFormat="1" ht="12.75" customHeight="1">
      <c r="A133" s="51">
        <f t="shared" si="87"/>
      </c>
      <c r="B133" s="62">
        <f t="shared" si="88"/>
      </c>
      <c r="C133" s="27"/>
      <c r="D133" s="27"/>
      <c r="E133" s="46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4"/>
      <c r="BC133"/>
      <c r="BE133" s="2">
        <v>79</v>
      </c>
      <c r="BF133" s="25">
        <f t="shared" si="90"/>
        <v>3.3783164556962024</v>
      </c>
      <c r="BG133" s="25">
        <f t="shared" si="114"/>
        <v>3.711987341772152</v>
      </c>
      <c r="BH133" s="25">
        <f t="shared" si="114"/>
        <v>3.948139240506329</v>
      </c>
      <c r="BI133" s="25">
        <f t="shared" si="114"/>
        <v>4.130772151898734</v>
      </c>
      <c r="BJ133" s="25">
        <f t="shared" si="114"/>
        <v>4.278886075949367</v>
      </c>
      <c r="BK133" s="25">
        <f t="shared" si="114"/>
        <v>4.4034810126582276</v>
      </c>
      <c r="BL133" s="25">
        <f t="shared" si="114"/>
        <v>4.5105569620253165</v>
      </c>
      <c r="BM133" s="25">
        <f t="shared" si="114"/>
        <v>4.604632911392405</v>
      </c>
      <c r="BN133" s="25">
        <f t="shared" si="114"/>
        <v>4.688227848101266</v>
      </c>
      <c r="BO133" s="25">
        <f t="shared" si="114"/>
        <v>4.762784810126583</v>
      </c>
      <c r="BP133" s="25">
        <f t="shared" si="114"/>
        <v>4.831341772151899</v>
      </c>
      <c r="BQ133" s="25">
        <f t="shared" si="114"/>
        <v>4.893898734177215</v>
      </c>
      <c r="BR133" s="25">
        <f t="shared" si="114"/>
        <v>4.951455696202531</v>
      </c>
      <c r="BS133" s="25">
        <f t="shared" si="114"/>
        <v>5.005012658227848</v>
      </c>
      <c r="BT133" s="25">
        <f t="shared" si="114"/>
        <v>5.054569620253165</v>
      </c>
      <c r="BU133" s="25">
        <f t="shared" si="114"/>
        <v>5.101088607594937</v>
      </c>
      <c r="BV133" s="25">
        <f t="shared" si="114"/>
        <v>5.144645569620253</v>
      </c>
      <c r="BW133" s="25">
        <f t="shared" si="114"/>
        <v>5.185683544303798</v>
      </c>
      <c r="BY133" s="2">
        <v>79</v>
      </c>
      <c r="BZ133" s="2">
        <f t="shared" si="112"/>
        <v>3.948139240506329</v>
      </c>
      <c r="CB133" s="2">
        <f t="shared" si="113"/>
      </c>
      <c r="CC133" s="2">
        <f t="shared" si="93"/>
      </c>
      <c r="CD133" s="2">
        <f t="shared" si="94"/>
        <v>3.948139240506329</v>
      </c>
      <c r="CE133" s="2">
        <f t="shared" si="95"/>
      </c>
      <c r="CF133" s="2">
        <f t="shared" si="96"/>
      </c>
      <c r="CG133" s="2">
        <f t="shared" si="97"/>
      </c>
      <c r="CH133" s="2">
        <f t="shared" si="98"/>
      </c>
      <c r="CI133" s="2">
        <f t="shared" si="99"/>
      </c>
      <c r="CJ133" s="2">
        <f t="shared" si="100"/>
      </c>
      <c r="CK133" s="2">
        <f t="shared" si="101"/>
      </c>
      <c r="CL133" s="2">
        <f t="shared" si="102"/>
      </c>
      <c r="CM133" s="2">
        <f t="shared" si="103"/>
      </c>
      <c r="CN133" s="2">
        <f t="shared" si="104"/>
      </c>
      <c r="CP133" s="2">
        <f t="shared" si="105"/>
      </c>
      <c r="CQ133" s="2">
        <f t="shared" si="106"/>
      </c>
      <c r="CR133" s="2">
        <f t="shared" si="107"/>
      </c>
      <c r="CS133" s="2">
        <f t="shared" si="108"/>
      </c>
      <c r="CT133" s="2">
        <f t="shared" si="109"/>
      </c>
      <c r="CU133" s="2">
        <f t="shared" si="110"/>
      </c>
      <c r="CV133" s="2">
        <f t="shared" si="111"/>
      </c>
      <c r="DL133" s="2">
        <v>127</v>
      </c>
      <c r="DM133" s="2">
        <f t="shared" si="75"/>
      </c>
      <c r="DN133" s="2">
        <f t="shared" si="76"/>
      </c>
    </row>
    <row r="134" spans="1:118" s="2" customFormat="1" ht="12.75" customHeight="1">
      <c r="A134" s="51">
        <f t="shared" si="87"/>
      </c>
      <c r="B134" s="62">
        <f t="shared" si="88"/>
      </c>
      <c r="C134" s="27"/>
      <c r="D134" s="27"/>
      <c r="E134" s="46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4"/>
      <c r="BC134"/>
      <c r="BE134" s="2">
        <v>80</v>
      </c>
      <c r="BF134" s="25">
        <f t="shared" si="90"/>
        <v>3.3775</v>
      </c>
      <c r="BG134" s="25">
        <f t="shared" si="114"/>
        <v>3.7110000000000003</v>
      </c>
      <c r="BH134" s="25">
        <f t="shared" si="114"/>
        <v>3.947</v>
      </c>
      <c r="BI134" s="25">
        <f t="shared" si="114"/>
        <v>4.1295</v>
      </c>
      <c r="BJ134" s="25">
        <f t="shared" si="114"/>
        <v>4.2775</v>
      </c>
      <c r="BK134" s="25">
        <f t="shared" si="114"/>
        <v>4.402</v>
      </c>
      <c r="BL134" s="25">
        <f t="shared" si="114"/>
        <v>4.509</v>
      </c>
      <c r="BM134" s="25">
        <f t="shared" si="114"/>
        <v>4.603</v>
      </c>
      <c r="BN134" s="25">
        <f t="shared" si="114"/>
        <v>4.6865000000000006</v>
      </c>
      <c r="BO134" s="25">
        <f t="shared" si="114"/>
        <v>4.761</v>
      </c>
      <c r="BP134" s="25">
        <f t="shared" si="114"/>
        <v>4.8295</v>
      </c>
      <c r="BQ134" s="25">
        <f t="shared" si="114"/>
        <v>4.892</v>
      </c>
      <c r="BR134" s="25">
        <f t="shared" si="114"/>
        <v>4.9495000000000005</v>
      </c>
      <c r="BS134" s="25">
        <f t="shared" si="114"/>
        <v>5.003</v>
      </c>
      <c r="BT134" s="25">
        <f t="shared" si="114"/>
        <v>5.0525</v>
      </c>
      <c r="BU134" s="25">
        <f t="shared" si="114"/>
        <v>5.099</v>
      </c>
      <c r="BV134" s="25">
        <f t="shared" si="114"/>
        <v>5.1425</v>
      </c>
      <c r="BW134" s="25">
        <f t="shared" si="114"/>
        <v>5.1835</v>
      </c>
      <c r="BY134" s="2">
        <v>80</v>
      </c>
      <c r="BZ134" s="2">
        <f t="shared" si="112"/>
        <v>3.947</v>
      </c>
      <c r="CB134" s="2">
        <f t="shared" si="113"/>
      </c>
      <c r="CC134" s="2">
        <f t="shared" si="93"/>
      </c>
      <c r="CD134" s="2">
        <f t="shared" si="94"/>
        <v>3.947</v>
      </c>
      <c r="CE134" s="2">
        <f t="shared" si="95"/>
      </c>
      <c r="CF134" s="2">
        <f t="shared" si="96"/>
      </c>
      <c r="CG134" s="2">
        <f t="shared" si="97"/>
      </c>
      <c r="CH134" s="2">
        <f t="shared" si="98"/>
      </c>
      <c r="CI134" s="2">
        <f t="shared" si="99"/>
      </c>
      <c r="CJ134" s="2">
        <f t="shared" si="100"/>
      </c>
      <c r="CK134" s="2">
        <f t="shared" si="101"/>
      </c>
      <c r="CL134" s="2">
        <f t="shared" si="102"/>
      </c>
      <c r="CM134" s="2">
        <f t="shared" si="103"/>
      </c>
      <c r="CN134" s="2">
        <f t="shared" si="104"/>
      </c>
      <c r="CP134" s="2">
        <f t="shared" si="105"/>
      </c>
      <c r="CQ134" s="2">
        <f t="shared" si="106"/>
      </c>
      <c r="CR134" s="2">
        <f t="shared" si="107"/>
      </c>
      <c r="CS134" s="2">
        <f t="shared" si="108"/>
      </c>
      <c r="CT134" s="2">
        <f t="shared" si="109"/>
      </c>
      <c r="CU134" s="2">
        <f t="shared" si="110"/>
      </c>
      <c r="CV134" s="2">
        <f t="shared" si="111"/>
      </c>
      <c r="DL134" s="2">
        <v>128</v>
      </c>
      <c r="DM134" s="2">
        <f t="shared" si="75"/>
      </c>
      <c r="DN134" s="2">
        <f t="shared" si="76"/>
      </c>
    </row>
    <row r="135" spans="1:118" s="2" customFormat="1" ht="12.75" customHeight="1">
      <c r="A135" s="51">
        <f t="shared" si="87"/>
      </c>
      <c r="B135" s="62">
        <f t="shared" si="88"/>
      </c>
      <c r="C135" s="27"/>
      <c r="D135" s="27"/>
      <c r="E135" s="46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4"/>
      <c r="BC135"/>
      <c r="BE135" s="2">
        <v>81</v>
      </c>
      <c r="BF135" s="25">
        <f t="shared" si="90"/>
        <v>3.3767037037037038</v>
      </c>
      <c r="BG135" s="25">
        <f t="shared" si="114"/>
        <v>3.7100370370370372</v>
      </c>
      <c r="BH135" s="25">
        <f t="shared" si="114"/>
        <v>3.945888888888889</v>
      </c>
      <c r="BI135" s="25">
        <f t="shared" si="114"/>
        <v>4.128259259259259</v>
      </c>
      <c r="BJ135" s="25">
        <f t="shared" si="114"/>
        <v>4.276148148148148</v>
      </c>
      <c r="BK135" s="25">
        <f t="shared" si="114"/>
        <v>4.400555555555556</v>
      </c>
      <c r="BL135" s="25">
        <f t="shared" si="114"/>
        <v>4.507481481481482</v>
      </c>
      <c r="BM135" s="25">
        <f t="shared" si="114"/>
        <v>4.601407407407407</v>
      </c>
      <c r="BN135" s="25">
        <f t="shared" si="114"/>
        <v>4.684814814814815</v>
      </c>
      <c r="BO135" s="25">
        <f t="shared" si="114"/>
        <v>4.7592592592592595</v>
      </c>
      <c r="BP135" s="25">
        <f t="shared" si="114"/>
        <v>4.827703703703704</v>
      </c>
      <c r="BQ135" s="25">
        <f t="shared" si="114"/>
        <v>4.890148148148148</v>
      </c>
      <c r="BR135" s="25">
        <f t="shared" si="114"/>
        <v>4.947592592592593</v>
      </c>
      <c r="BS135" s="25">
        <f t="shared" si="114"/>
        <v>5.001037037037037</v>
      </c>
      <c r="BT135" s="25">
        <f t="shared" si="114"/>
        <v>5.050481481481482</v>
      </c>
      <c r="BU135" s="25">
        <f t="shared" si="114"/>
        <v>5.096962962962963</v>
      </c>
      <c r="BV135" s="25">
        <f t="shared" si="114"/>
        <v>5.140407407407407</v>
      </c>
      <c r="BW135" s="25">
        <f t="shared" si="114"/>
        <v>5.18137037037037</v>
      </c>
      <c r="BY135" s="2">
        <v>81</v>
      </c>
      <c r="BZ135" s="2">
        <f t="shared" si="112"/>
        <v>3.945888888888889</v>
      </c>
      <c r="CB135" s="2">
        <f t="shared" si="113"/>
      </c>
      <c r="CC135" s="2">
        <f t="shared" si="93"/>
      </c>
      <c r="CD135" s="2">
        <f t="shared" si="94"/>
        <v>3.945888888888889</v>
      </c>
      <c r="CE135" s="2">
        <f t="shared" si="95"/>
      </c>
      <c r="CF135" s="2">
        <f t="shared" si="96"/>
      </c>
      <c r="CG135" s="2">
        <f t="shared" si="97"/>
      </c>
      <c r="CH135" s="2">
        <f t="shared" si="98"/>
      </c>
      <c r="CI135" s="2">
        <f t="shared" si="99"/>
      </c>
      <c r="CJ135" s="2">
        <f t="shared" si="100"/>
      </c>
      <c r="CK135" s="2">
        <f t="shared" si="101"/>
      </c>
      <c r="CL135" s="2">
        <f t="shared" si="102"/>
      </c>
      <c r="CM135" s="2">
        <f t="shared" si="103"/>
      </c>
      <c r="CN135" s="2">
        <f t="shared" si="104"/>
      </c>
      <c r="CP135" s="2">
        <f t="shared" si="105"/>
      </c>
      <c r="CQ135" s="2">
        <f t="shared" si="106"/>
      </c>
      <c r="CR135" s="2">
        <f t="shared" si="107"/>
      </c>
      <c r="CS135" s="2">
        <f t="shared" si="108"/>
      </c>
      <c r="CT135" s="2">
        <f t="shared" si="109"/>
      </c>
      <c r="CU135" s="2">
        <f t="shared" si="110"/>
      </c>
      <c r="CV135" s="2">
        <f t="shared" si="111"/>
      </c>
      <c r="DL135" s="2">
        <v>129</v>
      </c>
      <c r="DM135" s="2">
        <f t="shared" si="75"/>
      </c>
      <c r="DN135" s="2">
        <f t="shared" si="76"/>
      </c>
    </row>
    <row r="136" spans="1:118" s="2" customFormat="1" ht="12.75" customHeight="1">
      <c r="A136" s="51">
        <f t="shared" si="87"/>
      </c>
      <c r="B136" s="62">
        <f t="shared" si="88"/>
      </c>
      <c r="C136" s="27"/>
      <c r="D136" s="27"/>
      <c r="E136" s="46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4"/>
      <c r="BC136"/>
      <c r="BE136" s="2">
        <v>82</v>
      </c>
      <c r="BF136" s="25">
        <f t="shared" si="90"/>
        <v>3.3759268292682925</v>
      </c>
      <c r="BG136" s="25">
        <f t="shared" si="114"/>
        <v>3.70909756097561</v>
      </c>
      <c r="BH136" s="25">
        <f t="shared" si="114"/>
        <v>3.9448048780487803</v>
      </c>
      <c r="BI136" s="25">
        <f t="shared" si="114"/>
        <v>4.127048780487805</v>
      </c>
      <c r="BJ136" s="25">
        <f t="shared" si="114"/>
        <v>4.274829268292683</v>
      </c>
      <c r="BK136" s="25">
        <f t="shared" si="114"/>
        <v>4.399146341463415</v>
      </c>
      <c r="BL136" s="25">
        <f t="shared" si="114"/>
        <v>4.506</v>
      </c>
      <c r="BM136" s="25">
        <f t="shared" si="114"/>
        <v>4.599853658536585</v>
      </c>
      <c r="BN136" s="25">
        <f t="shared" si="114"/>
        <v>4.6831707317073175</v>
      </c>
      <c r="BO136" s="25">
        <f t="shared" si="114"/>
        <v>4.757560975609756</v>
      </c>
      <c r="BP136" s="25">
        <f t="shared" si="114"/>
        <v>4.825951219512195</v>
      </c>
      <c r="BQ136" s="25">
        <f t="shared" si="114"/>
        <v>4.888341463414634</v>
      </c>
      <c r="BR136" s="25">
        <f t="shared" si="114"/>
        <v>4.945731707317073</v>
      </c>
      <c r="BS136" s="25">
        <f t="shared" si="114"/>
        <v>4.999121951219513</v>
      </c>
      <c r="BT136" s="25">
        <f t="shared" si="114"/>
        <v>5.048512195121951</v>
      </c>
      <c r="BU136" s="25">
        <f t="shared" si="114"/>
        <v>5.094975609756097</v>
      </c>
      <c r="BV136" s="25">
        <f t="shared" si="114"/>
        <v>5.138365853658537</v>
      </c>
      <c r="BW136" s="25">
        <f t="shared" si="114"/>
        <v>5.179292682926829</v>
      </c>
      <c r="BY136" s="2">
        <v>82</v>
      </c>
      <c r="BZ136" s="2">
        <f t="shared" si="112"/>
        <v>3.9448048780487803</v>
      </c>
      <c r="CB136" s="2">
        <f t="shared" si="113"/>
      </c>
      <c r="CC136" s="2">
        <f t="shared" si="93"/>
      </c>
      <c r="CD136" s="2">
        <f t="shared" si="94"/>
        <v>3.9448048780487803</v>
      </c>
      <c r="CE136" s="2">
        <f t="shared" si="95"/>
      </c>
      <c r="CF136" s="2">
        <f t="shared" si="96"/>
      </c>
      <c r="CG136" s="2">
        <f t="shared" si="97"/>
      </c>
      <c r="CH136" s="2">
        <f t="shared" si="98"/>
      </c>
      <c r="CI136" s="2">
        <f t="shared" si="99"/>
      </c>
      <c r="CJ136" s="2">
        <f t="shared" si="100"/>
      </c>
      <c r="CK136" s="2">
        <f t="shared" si="101"/>
      </c>
      <c r="CL136" s="2">
        <f t="shared" si="102"/>
      </c>
      <c r="CM136" s="2">
        <f t="shared" si="103"/>
      </c>
      <c r="CN136" s="2">
        <f t="shared" si="104"/>
      </c>
      <c r="CP136" s="2">
        <f t="shared" si="105"/>
      </c>
      <c r="CQ136" s="2">
        <f t="shared" si="106"/>
      </c>
      <c r="CR136" s="2">
        <f t="shared" si="107"/>
      </c>
      <c r="CS136" s="2">
        <f t="shared" si="108"/>
      </c>
      <c r="CT136" s="2">
        <f t="shared" si="109"/>
      </c>
      <c r="CU136" s="2">
        <f t="shared" si="110"/>
      </c>
      <c r="CV136" s="2">
        <f t="shared" si="111"/>
      </c>
      <c r="DL136" s="2">
        <v>130</v>
      </c>
      <c r="DM136" s="2">
        <f aca="true" t="shared" si="115" ref="DM136:DM196">IF(DL136&lt;=(DN$3/2*(DN$3-1)),IF(DN135=DN$3,DM135+1,DM135),"")</f>
      </c>
      <c r="DN136" s="2">
        <f aca="true" t="shared" si="116" ref="DN136:DN196">IF(DL136&lt;=(DN$3/2*(DN$3-1)),IF(DN135=DN$3,DM136+1,DN135+1),"")</f>
      </c>
    </row>
    <row r="137" spans="1:118" s="2" customFormat="1" ht="12.75" customHeight="1">
      <c r="A137" s="51">
        <f t="shared" si="87"/>
      </c>
      <c r="B137" s="62">
        <f t="shared" si="88"/>
      </c>
      <c r="C137" s="27"/>
      <c r="D137" s="27"/>
      <c r="E137" s="46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4"/>
      <c r="BC137"/>
      <c r="BE137" s="2">
        <v>83</v>
      </c>
      <c r="BF137" s="25">
        <f t="shared" si="90"/>
        <v>3.375168674698795</v>
      </c>
      <c r="BG137" s="25">
        <f t="shared" si="114"/>
        <v>3.708180722891566</v>
      </c>
      <c r="BH137" s="25">
        <f t="shared" si="114"/>
        <v>3.943746987951807</v>
      </c>
      <c r="BI137" s="25">
        <f t="shared" si="114"/>
        <v>4.125867469879518</v>
      </c>
      <c r="BJ137" s="25">
        <f t="shared" si="114"/>
        <v>4.273542168674699</v>
      </c>
      <c r="BK137" s="25">
        <f t="shared" si="114"/>
        <v>4.397771084337349</v>
      </c>
      <c r="BL137" s="25">
        <f t="shared" si="114"/>
        <v>4.5045542168674695</v>
      </c>
      <c r="BM137" s="25">
        <f t="shared" si="114"/>
        <v>4.59833734939759</v>
      </c>
      <c r="BN137" s="25">
        <f t="shared" si="114"/>
        <v>4.681566265060241</v>
      </c>
      <c r="BO137" s="25">
        <f t="shared" si="114"/>
        <v>4.755903614457831</v>
      </c>
      <c r="BP137" s="25">
        <f t="shared" si="114"/>
        <v>4.824240963855422</v>
      </c>
      <c r="BQ137" s="25">
        <f t="shared" si="114"/>
        <v>4.886578313253012</v>
      </c>
      <c r="BR137" s="25">
        <f t="shared" si="114"/>
        <v>4.9439156626506024</v>
      </c>
      <c r="BS137" s="25">
        <f t="shared" si="114"/>
        <v>4.997253012048193</v>
      </c>
      <c r="BT137" s="25">
        <f t="shared" si="114"/>
        <v>5.046590361445784</v>
      </c>
      <c r="BU137" s="25">
        <f t="shared" si="114"/>
        <v>5.093036144578313</v>
      </c>
      <c r="BV137" s="25">
        <f t="shared" si="114"/>
        <v>5.136373493975904</v>
      </c>
      <c r="BW137" s="25">
        <f t="shared" si="114"/>
        <v>5.177265060240964</v>
      </c>
      <c r="BY137" s="2">
        <v>83</v>
      </c>
      <c r="BZ137" s="2">
        <f t="shared" si="112"/>
        <v>3.943746987951807</v>
      </c>
      <c r="CB137" s="2">
        <f t="shared" si="113"/>
      </c>
      <c r="CC137" s="2">
        <f t="shared" si="93"/>
      </c>
      <c r="CD137" s="2">
        <f t="shared" si="94"/>
        <v>3.943746987951807</v>
      </c>
      <c r="CE137" s="2">
        <f t="shared" si="95"/>
      </c>
      <c r="CF137" s="2">
        <f t="shared" si="96"/>
      </c>
      <c r="CG137" s="2">
        <f t="shared" si="97"/>
      </c>
      <c r="CH137" s="2">
        <f t="shared" si="98"/>
      </c>
      <c r="CI137" s="2">
        <f t="shared" si="99"/>
      </c>
      <c r="CJ137" s="2">
        <f t="shared" si="100"/>
      </c>
      <c r="CK137" s="2">
        <f t="shared" si="101"/>
      </c>
      <c r="CL137" s="2">
        <f t="shared" si="102"/>
      </c>
      <c r="CM137" s="2">
        <f t="shared" si="103"/>
      </c>
      <c r="CN137" s="2">
        <f t="shared" si="104"/>
      </c>
      <c r="CP137" s="2">
        <f t="shared" si="105"/>
      </c>
      <c r="CQ137" s="2">
        <f t="shared" si="106"/>
      </c>
      <c r="CR137" s="2">
        <f t="shared" si="107"/>
      </c>
      <c r="CS137" s="2">
        <f t="shared" si="108"/>
      </c>
      <c r="CT137" s="2">
        <f t="shared" si="109"/>
      </c>
      <c r="CU137" s="2">
        <f t="shared" si="110"/>
      </c>
      <c r="CV137" s="2">
        <f t="shared" si="111"/>
      </c>
      <c r="DL137" s="2">
        <v>131</v>
      </c>
      <c r="DM137" s="2">
        <f t="shared" si="115"/>
      </c>
      <c r="DN137" s="2">
        <f t="shared" si="116"/>
      </c>
    </row>
    <row r="138" spans="1:118" s="2" customFormat="1" ht="12.75" customHeight="1">
      <c r="A138" s="51">
        <f t="shared" si="87"/>
      </c>
      <c r="B138" s="62">
        <f t="shared" si="88"/>
      </c>
      <c r="C138" s="27"/>
      <c r="D138" s="27"/>
      <c r="E138" s="46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4"/>
      <c r="BC138"/>
      <c r="BE138" s="2">
        <v>84</v>
      </c>
      <c r="BF138" s="25">
        <f t="shared" si="90"/>
        <v>3.3744285714285716</v>
      </c>
      <c r="BG138" s="25">
        <f t="shared" si="114"/>
        <v>3.7072857142857143</v>
      </c>
      <c r="BH138" s="25">
        <f t="shared" si="114"/>
        <v>3.9427142857142856</v>
      </c>
      <c r="BI138" s="25">
        <f t="shared" si="114"/>
        <v>4.124714285714286</v>
      </c>
      <c r="BJ138" s="25">
        <f t="shared" si="114"/>
        <v>4.272285714285714</v>
      </c>
      <c r="BK138" s="25">
        <f t="shared" si="114"/>
        <v>4.396428571428571</v>
      </c>
      <c r="BL138" s="25">
        <f t="shared" si="114"/>
        <v>4.503142857142857</v>
      </c>
      <c r="BM138" s="25">
        <f t="shared" si="114"/>
        <v>4.596857142857143</v>
      </c>
      <c r="BN138" s="25">
        <f t="shared" si="114"/>
        <v>4.68</v>
      </c>
      <c r="BO138" s="25">
        <f t="shared" si="114"/>
        <v>4.7542857142857144</v>
      </c>
      <c r="BP138" s="25">
        <f t="shared" si="114"/>
        <v>4.822571428571428</v>
      </c>
      <c r="BQ138" s="25">
        <f t="shared" si="114"/>
        <v>4.884857142857142</v>
      </c>
      <c r="BR138" s="25">
        <f t="shared" si="114"/>
        <v>4.942142857142857</v>
      </c>
      <c r="BS138" s="25">
        <f t="shared" si="114"/>
        <v>4.9954285714285716</v>
      </c>
      <c r="BT138" s="25">
        <f t="shared" si="114"/>
        <v>5.044714285714286</v>
      </c>
      <c r="BU138" s="25">
        <f t="shared" si="114"/>
        <v>5.091142857142857</v>
      </c>
      <c r="BV138" s="25">
        <f t="shared" si="114"/>
        <v>5.134428571428572</v>
      </c>
      <c r="BW138" s="25">
        <f t="shared" si="114"/>
        <v>5.175285714285715</v>
      </c>
      <c r="BY138" s="2">
        <v>84</v>
      </c>
      <c r="BZ138" s="2">
        <f t="shared" si="112"/>
        <v>3.9427142857142856</v>
      </c>
      <c r="CB138" s="2">
        <f t="shared" si="113"/>
      </c>
      <c r="CC138" s="2">
        <f t="shared" si="93"/>
      </c>
      <c r="CD138" s="2">
        <f t="shared" si="94"/>
        <v>3.9427142857142856</v>
      </c>
      <c r="CE138" s="2">
        <f t="shared" si="95"/>
      </c>
      <c r="CF138" s="2">
        <f t="shared" si="96"/>
      </c>
      <c r="CG138" s="2">
        <f t="shared" si="97"/>
      </c>
      <c r="CH138" s="2">
        <f t="shared" si="98"/>
      </c>
      <c r="CI138" s="2">
        <f t="shared" si="99"/>
      </c>
      <c r="CJ138" s="2">
        <f t="shared" si="100"/>
      </c>
      <c r="CK138" s="2">
        <f t="shared" si="101"/>
      </c>
      <c r="CL138" s="2">
        <f t="shared" si="102"/>
      </c>
      <c r="CM138" s="2">
        <f t="shared" si="103"/>
      </c>
      <c r="CN138" s="2">
        <f t="shared" si="104"/>
      </c>
      <c r="CP138" s="2">
        <f t="shared" si="105"/>
      </c>
      <c r="CQ138" s="2">
        <f t="shared" si="106"/>
      </c>
      <c r="CR138" s="2">
        <f t="shared" si="107"/>
      </c>
      <c r="CS138" s="2">
        <f t="shared" si="108"/>
      </c>
      <c r="CT138" s="2">
        <f t="shared" si="109"/>
      </c>
      <c r="CU138" s="2">
        <f t="shared" si="110"/>
      </c>
      <c r="CV138" s="2">
        <f t="shared" si="111"/>
      </c>
      <c r="DL138" s="2">
        <v>132</v>
      </c>
      <c r="DM138" s="2">
        <f t="shared" si="115"/>
      </c>
      <c r="DN138" s="2">
        <f t="shared" si="116"/>
      </c>
    </row>
    <row r="139" spans="1:118" s="2" customFormat="1" ht="12.75" customHeight="1">
      <c r="A139" s="51">
        <f t="shared" si="87"/>
      </c>
      <c r="B139" s="62">
        <f t="shared" si="88"/>
      </c>
      <c r="C139" s="27"/>
      <c r="D139" s="27"/>
      <c r="E139" s="46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4"/>
      <c r="BC139"/>
      <c r="BE139" s="2">
        <v>85</v>
      </c>
      <c r="BF139" s="25">
        <f t="shared" si="90"/>
        <v>3.373705882352941</v>
      </c>
      <c r="BG139" s="25">
        <f t="shared" si="114"/>
        <v>3.7064117647058823</v>
      </c>
      <c r="BH139" s="25">
        <f t="shared" si="114"/>
        <v>3.941705882352941</v>
      </c>
      <c r="BI139" s="25">
        <f t="shared" si="114"/>
        <v>4.123588235294118</v>
      </c>
      <c r="BJ139" s="25">
        <f t="shared" si="114"/>
        <v>4.271058823529412</v>
      </c>
      <c r="BK139" s="25">
        <f t="shared" si="114"/>
        <v>4.395117647058823</v>
      </c>
      <c r="BL139" s="25">
        <f t="shared" si="114"/>
        <v>4.501764705882353</v>
      </c>
      <c r="BM139" s="25">
        <f t="shared" si="114"/>
        <v>4.595411764705882</v>
      </c>
      <c r="BN139" s="25">
        <f t="shared" si="114"/>
        <v>4.678470588235294</v>
      </c>
      <c r="BO139" s="25">
        <f t="shared" si="114"/>
        <v>4.752705882352942</v>
      </c>
      <c r="BP139" s="25">
        <f t="shared" si="114"/>
        <v>4.820941176470588</v>
      </c>
      <c r="BQ139" s="25">
        <f t="shared" si="114"/>
        <v>4.883176470588235</v>
      </c>
      <c r="BR139" s="25">
        <f t="shared" si="114"/>
        <v>4.940411764705883</v>
      </c>
      <c r="BS139" s="25">
        <f t="shared" si="114"/>
        <v>4.993647058823529</v>
      </c>
      <c r="BT139" s="25">
        <f t="shared" si="114"/>
        <v>5.042882352941176</v>
      </c>
      <c r="BU139" s="25">
        <f t="shared" si="114"/>
        <v>5.089294117647059</v>
      </c>
      <c r="BV139" s="25">
        <f t="shared" si="114"/>
        <v>5.132529411764706</v>
      </c>
      <c r="BW139" s="25">
        <f t="shared" si="114"/>
        <v>5.1733529411764705</v>
      </c>
      <c r="BY139" s="2">
        <v>85</v>
      </c>
      <c r="BZ139" s="2">
        <f t="shared" si="112"/>
        <v>3.941705882352941</v>
      </c>
      <c r="CB139" s="2">
        <f t="shared" si="113"/>
      </c>
      <c r="CC139" s="2">
        <f t="shared" si="93"/>
      </c>
      <c r="CD139" s="2">
        <f t="shared" si="94"/>
        <v>3.941705882352941</v>
      </c>
      <c r="CE139" s="2">
        <f t="shared" si="95"/>
      </c>
      <c r="CF139" s="2">
        <f t="shared" si="96"/>
      </c>
      <c r="CG139" s="2">
        <f t="shared" si="97"/>
      </c>
      <c r="CH139" s="2">
        <f t="shared" si="98"/>
      </c>
      <c r="CI139" s="2">
        <f t="shared" si="99"/>
      </c>
      <c r="CJ139" s="2">
        <f t="shared" si="100"/>
      </c>
      <c r="CK139" s="2">
        <f t="shared" si="101"/>
      </c>
      <c r="CL139" s="2">
        <f t="shared" si="102"/>
      </c>
      <c r="CM139" s="2">
        <f t="shared" si="103"/>
      </c>
      <c r="CN139" s="2">
        <f t="shared" si="104"/>
      </c>
      <c r="CP139" s="2">
        <f t="shared" si="105"/>
      </c>
      <c r="CQ139" s="2">
        <f t="shared" si="106"/>
      </c>
      <c r="CR139" s="2">
        <f t="shared" si="107"/>
      </c>
      <c r="CS139" s="2">
        <f t="shared" si="108"/>
      </c>
      <c r="CT139" s="2">
        <f t="shared" si="109"/>
      </c>
      <c r="CU139" s="2">
        <f t="shared" si="110"/>
      </c>
      <c r="CV139" s="2">
        <f t="shared" si="111"/>
      </c>
      <c r="DL139" s="2">
        <v>133</v>
      </c>
      <c r="DM139" s="2">
        <f t="shared" si="115"/>
      </c>
      <c r="DN139" s="2">
        <f t="shared" si="116"/>
      </c>
    </row>
    <row r="140" spans="1:118" s="2" customFormat="1" ht="12.75" customHeight="1">
      <c r="A140" s="51">
        <f t="shared" si="87"/>
      </c>
      <c r="B140" s="62">
        <f t="shared" si="88"/>
      </c>
      <c r="C140" s="27"/>
      <c r="D140" s="27"/>
      <c r="E140" s="46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4"/>
      <c r="BC140"/>
      <c r="BE140" s="2">
        <v>86</v>
      </c>
      <c r="BF140" s="25">
        <f t="shared" si="90"/>
        <v>3.3729999999999998</v>
      </c>
      <c r="BG140" s="25">
        <f t="shared" si="114"/>
        <v>3.705558139534884</v>
      </c>
      <c r="BH140" s="25">
        <f t="shared" si="114"/>
        <v>3.940720930232558</v>
      </c>
      <c r="BI140" s="25">
        <f t="shared" si="114"/>
        <v>4.122488372093024</v>
      </c>
      <c r="BJ140" s="25">
        <f t="shared" si="114"/>
        <v>4.269860465116279</v>
      </c>
      <c r="BK140" s="25">
        <f t="shared" si="114"/>
        <v>4.393837209302326</v>
      </c>
      <c r="BL140" s="25">
        <f t="shared" si="114"/>
        <v>4.500418604651163</v>
      </c>
      <c r="BM140" s="25">
        <f t="shared" si="114"/>
        <v>4.593999999999999</v>
      </c>
      <c r="BN140" s="25">
        <f t="shared" si="114"/>
        <v>4.676976744186047</v>
      </c>
      <c r="BO140" s="25">
        <f t="shared" si="114"/>
        <v>4.751162790697674</v>
      </c>
      <c r="BP140" s="25">
        <f t="shared" si="114"/>
        <v>4.8193488372093025</v>
      </c>
      <c r="BQ140" s="25">
        <f t="shared" si="114"/>
        <v>4.8815348837209305</v>
      </c>
      <c r="BR140" s="25">
        <f t="shared" si="114"/>
        <v>4.938720930232558</v>
      </c>
      <c r="BS140" s="25">
        <f t="shared" si="114"/>
        <v>4.991906976744186</v>
      </c>
      <c r="BT140" s="25">
        <f t="shared" si="114"/>
        <v>5.041093023255814</v>
      </c>
      <c r="BU140" s="25">
        <f t="shared" si="114"/>
        <v>5.087488372093023</v>
      </c>
      <c r="BV140" s="25">
        <f t="shared" si="114"/>
        <v>5.130674418604651</v>
      </c>
      <c r="BW140" s="25">
        <f t="shared" si="114"/>
        <v>5.1714651162790695</v>
      </c>
      <c r="BY140" s="2">
        <v>86</v>
      </c>
      <c r="BZ140" s="2">
        <f t="shared" si="112"/>
        <v>3.940720930232558</v>
      </c>
      <c r="CB140" s="2">
        <f t="shared" si="113"/>
      </c>
      <c r="CC140" s="2">
        <f t="shared" si="93"/>
      </c>
      <c r="CD140" s="2">
        <f t="shared" si="94"/>
        <v>3.940720930232558</v>
      </c>
      <c r="CE140" s="2">
        <f t="shared" si="95"/>
      </c>
      <c r="CF140" s="2">
        <f t="shared" si="96"/>
      </c>
      <c r="CG140" s="2">
        <f t="shared" si="97"/>
      </c>
      <c r="CH140" s="2">
        <f t="shared" si="98"/>
      </c>
      <c r="CI140" s="2">
        <f t="shared" si="99"/>
      </c>
      <c r="CJ140" s="2">
        <f t="shared" si="100"/>
      </c>
      <c r="CK140" s="2">
        <f t="shared" si="101"/>
      </c>
      <c r="CL140" s="2">
        <f t="shared" si="102"/>
      </c>
      <c r="CM140" s="2">
        <f t="shared" si="103"/>
      </c>
      <c r="CN140" s="2">
        <f t="shared" si="104"/>
      </c>
      <c r="CP140" s="2">
        <f t="shared" si="105"/>
      </c>
      <c r="CQ140" s="2">
        <f t="shared" si="106"/>
      </c>
      <c r="CR140" s="2">
        <f t="shared" si="107"/>
      </c>
      <c r="CS140" s="2">
        <f t="shared" si="108"/>
      </c>
      <c r="CT140" s="2">
        <f t="shared" si="109"/>
      </c>
      <c r="CU140" s="2">
        <f t="shared" si="110"/>
      </c>
      <c r="CV140" s="2">
        <f t="shared" si="111"/>
      </c>
      <c r="DL140" s="2">
        <v>134</v>
      </c>
      <c r="DM140" s="2">
        <f t="shared" si="115"/>
      </c>
      <c r="DN140" s="2">
        <f t="shared" si="116"/>
      </c>
    </row>
    <row r="141" spans="1:118" s="2" customFormat="1" ht="12.75" customHeight="1">
      <c r="A141" s="51">
        <f t="shared" si="87"/>
      </c>
      <c r="B141" s="62">
        <f t="shared" si="88"/>
      </c>
      <c r="C141" s="27"/>
      <c r="D141" s="27"/>
      <c r="E141" s="46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4"/>
      <c r="BC141"/>
      <c r="BE141" s="2">
        <v>87</v>
      </c>
      <c r="BF141" s="25">
        <f t="shared" si="90"/>
        <v>3.372310344827586</v>
      </c>
      <c r="BG141" s="25">
        <f t="shared" si="114"/>
        <v>3.7047241379310347</v>
      </c>
      <c r="BH141" s="25">
        <f t="shared" si="114"/>
        <v>3.939758620689655</v>
      </c>
      <c r="BI141" s="25">
        <f t="shared" si="114"/>
        <v>4.121413793103448</v>
      </c>
      <c r="BJ141" s="25">
        <f t="shared" si="114"/>
        <v>4.268689655172413</v>
      </c>
      <c r="BK141" s="25">
        <f t="shared" si="114"/>
        <v>4.392586206896552</v>
      </c>
      <c r="BL141" s="25">
        <f t="shared" si="114"/>
        <v>4.499103448275862</v>
      </c>
      <c r="BM141" s="25">
        <f t="shared" si="114"/>
        <v>4.592620689655172</v>
      </c>
      <c r="BN141" s="25">
        <f t="shared" si="114"/>
        <v>4.6755172413793105</v>
      </c>
      <c r="BO141" s="25">
        <f t="shared" si="114"/>
        <v>4.749655172413793</v>
      </c>
      <c r="BP141" s="25">
        <f t="shared" si="114"/>
        <v>4.817793103448276</v>
      </c>
      <c r="BQ141" s="25">
        <f t="shared" si="114"/>
        <v>4.879931034482759</v>
      </c>
      <c r="BR141" s="25">
        <f t="shared" si="114"/>
        <v>4.937068965517241</v>
      </c>
      <c r="BS141" s="25">
        <f t="shared" si="114"/>
        <v>4.990206896551724</v>
      </c>
      <c r="BT141" s="25">
        <f t="shared" si="114"/>
        <v>5.039344827586207</v>
      </c>
      <c r="BU141" s="25">
        <f t="shared" si="114"/>
        <v>5.0857241379310345</v>
      </c>
      <c r="BV141" s="25">
        <f t="shared" si="114"/>
        <v>5.1288620689655176</v>
      </c>
      <c r="BW141" s="25">
        <f t="shared" si="114"/>
        <v>5.169620689655172</v>
      </c>
      <c r="BY141" s="2">
        <v>87</v>
      </c>
      <c r="BZ141" s="2">
        <f t="shared" si="112"/>
        <v>3.939758620689655</v>
      </c>
      <c r="CB141" s="2">
        <f t="shared" si="113"/>
      </c>
      <c r="CC141" s="2">
        <f t="shared" si="93"/>
      </c>
      <c r="CD141" s="2">
        <f t="shared" si="94"/>
        <v>3.939758620689655</v>
      </c>
      <c r="CE141" s="2">
        <f t="shared" si="95"/>
      </c>
      <c r="CF141" s="2">
        <f t="shared" si="96"/>
      </c>
      <c r="CG141" s="2">
        <f t="shared" si="97"/>
      </c>
      <c r="CH141" s="2">
        <f t="shared" si="98"/>
      </c>
      <c r="CI141" s="2">
        <f t="shared" si="99"/>
      </c>
      <c r="CJ141" s="2">
        <f t="shared" si="100"/>
      </c>
      <c r="CK141" s="2">
        <f t="shared" si="101"/>
      </c>
      <c r="CL141" s="2">
        <f t="shared" si="102"/>
      </c>
      <c r="CM141" s="2">
        <f t="shared" si="103"/>
      </c>
      <c r="CN141" s="2">
        <f t="shared" si="104"/>
      </c>
      <c r="CP141" s="2">
        <f t="shared" si="105"/>
      </c>
      <c r="CQ141" s="2">
        <f t="shared" si="106"/>
      </c>
      <c r="CR141" s="2">
        <f t="shared" si="107"/>
      </c>
      <c r="CS141" s="2">
        <f t="shared" si="108"/>
      </c>
      <c r="CT141" s="2">
        <f t="shared" si="109"/>
      </c>
      <c r="CU141" s="2">
        <f t="shared" si="110"/>
      </c>
      <c r="CV141" s="2">
        <f t="shared" si="111"/>
      </c>
      <c r="DL141" s="2">
        <v>135</v>
      </c>
      <c r="DM141" s="2">
        <f t="shared" si="115"/>
      </c>
      <c r="DN141" s="2">
        <f t="shared" si="116"/>
      </c>
    </row>
    <row r="142" spans="1:118" s="2" customFormat="1" ht="12.75" customHeight="1">
      <c r="A142" s="51">
        <f t="shared" si="87"/>
      </c>
      <c r="B142" s="62">
        <f t="shared" si="88"/>
      </c>
      <c r="C142" s="27"/>
      <c r="D142" s="27"/>
      <c r="E142" s="46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4"/>
      <c r="BC142"/>
      <c r="BE142" s="2">
        <v>88</v>
      </c>
      <c r="BF142" s="25">
        <f t="shared" si="90"/>
        <v>3.3716363636363638</v>
      </c>
      <c r="BG142" s="25">
        <f t="shared" si="114"/>
        <v>3.703909090909091</v>
      </c>
      <c r="BH142" s="25">
        <f t="shared" si="114"/>
        <v>3.9388181818181818</v>
      </c>
      <c r="BI142" s="25">
        <f t="shared" si="114"/>
        <v>4.120363636363637</v>
      </c>
      <c r="BJ142" s="25">
        <f t="shared" si="114"/>
        <v>4.267545454545455</v>
      </c>
      <c r="BK142" s="25">
        <f t="shared" si="114"/>
        <v>4.391363636363637</v>
      </c>
      <c r="BL142" s="25">
        <f t="shared" si="114"/>
        <v>4.4978181818181815</v>
      </c>
      <c r="BM142" s="25">
        <f t="shared" si="114"/>
        <v>4.591272727272727</v>
      </c>
      <c r="BN142" s="25">
        <f t="shared" si="114"/>
        <v>4.674090909090909</v>
      </c>
      <c r="BO142" s="25">
        <f t="shared" si="114"/>
        <v>4.748181818181818</v>
      </c>
      <c r="BP142" s="25">
        <f t="shared" si="114"/>
        <v>4.816272727272727</v>
      </c>
      <c r="BQ142" s="25">
        <f t="shared" si="114"/>
        <v>4.878363636363636</v>
      </c>
      <c r="BR142" s="25">
        <f t="shared" si="114"/>
        <v>4.9354545454545455</v>
      </c>
      <c r="BS142" s="25">
        <f t="shared" si="114"/>
        <v>4.988545454545455</v>
      </c>
      <c r="BT142" s="25">
        <f t="shared" si="114"/>
        <v>5.037636363636364</v>
      </c>
      <c r="BU142" s="25">
        <f t="shared" si="114"/>
        <v>5.084</v>
      </c>
      <c r="BV142" s="25">
        <f t="shared" si="114"/>
        <v>5.127090909090909</v>
      </c>
      <c r="BW142" s="25">
        <f t="shared" si="114"/>
        <v>5.167818181818182</v>
      </c>
      <c r="BY142" s="2">
        <v>88</v>
      </c>
      <c r="BZ142" s="2">
        <f t="shared" si="112"/>
        <v>3.9388181818181818</v>
      </c>
      <c r="CB142" s="2">
        <f t="shared" si="113"/>
      </c>
      <c r="CC142" s="2">
        <f t="shared" si="93"/>
      </c>
      <c r="CD142" s="2">
        <f t="shared" si="94"/>
        <v>3.9388181818181818</v>
      </c>
      <c r="CE142" s="2">
        <f t="shared" si="95"/>
      </c>
      <c r="CF142" s="2">
        <f t="shared" si="96"/>
      </c>
      <c r="CG142" s="2">
        <f t="shared" si="97"/>
      </c>
      <c r="CH142" s="2">
        <f t="shared" si="98"/>
      </c>
      <c r="CI142" s="2">
        <f t="shared" si="99"/>
      </c>
      <c r="CJ142" s="2">
        <f t="shared" si="100"/>
      </c>
      <c r="CK142" s="2">
        <f t="shared" si="101"/>
      </c>
      <c r="CL142" s="2">
        <f t="shared" si="102"/>
      </c>
      <c r="CM142" s="2">
        <f t="shared" si="103"/>
      </c>
      <c r="CN142" s="2">
        <f t="shared" si="104"/>
      </c>
      <c r="CP142" s="2">
        <f t="shared" si="105"/>
      </c>
      <c r="CQ142" s="2">
        <f t="shared" si="106"/>
      </c>
      <c r="CR142" s="2">
        <f t="shared" si="107"/>
      </c>
      <c r="CS142" s="2">
        <f t="shared" si="108"/>
      </c>
      <c r="CT142" s="2">
        <f t="shared" si="109"/>
      </c>
      <c r="CU142" s="2">
        <f t="shared" si="110"/>
      </c>
      <c r="CV142" s="2">
        <f t="shared" si="111"/>
      </c>
      <c r="DL142" s="2">
        <v>136</v>
      </c>
      <c r="DM142" s="2">
        <f t="shared" si="115"/>
      </c>
      <c r="DN142" s="2">
        <f t="shared" si="116"/>
      </c>
    </row>
    <row r="143" spans="1:118" s="2" customFormat="1" ht="12.75" customHeight="1">
      <c r="A143" s="51">
        <f t="shared" si="87"/>
      </c>
      <c r="B143" s="62">
        <f t="shared" si="88"/>
      </c>
      <c r="C143" s="27"/>
      <c r="D143" s="27"/>
      <c r="E143" s="46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4"/>
      <c r="BC143"/>
      <c r="BE143" s="2">
        <v>89</v>
      </c>
      <c r="BF143" s="25">
        <f t="shared" si="90"/>
        <v>3.3709775280898877</v>
      </c>
      <c r="BG143" s="25">
        <f t="shared" si="114"/>
        <v>3.7031123595505617</v>
      </c>
      <c r="BH143" s="25">
        <f t="shared" si="114"/>
        <v>3.9378988764044944</v>
      </c>
      <c r="BI143" s="25">
        <f t="shared" si="114"/>
        <v>4.119337078651686</v>
      </c>
      <c r="BJ143" s="25">
        <f t="shared" si="114"/>
        <v>4.266426966292134</v>
      </c>
      <c r="BK143" s="25">
        <f t="shared" si="114"/>
        <v>4.390168539325843</v>
      </c>
      <c r="BL143" s="25">
        <f t="shared" si="114"/>
        <v>4.4965617977528085</v>
      </c>
      <c r="BM143" s="25">
        <f t="shared" si="114"/>
        <v>4.589955056179775</v>
      </c>
      <c r="BN143" s="25">
        <f t="shared" si="114"/>
        <v>4.672696629213483</v>
      </c>
      <c r="BO143" s="25">
        <f t="shared" si="114"/>
        <v>4.746741573033708</v>
      </c>
      <c r="BP143" s="25">
        <f t="shared" si="114"/>
        <v>4.814786516853933</v>
      </c>
      <c r="BQ143" s="25">
        <f t="shared" si="114"/>
        <v>4.876831460674157</v>
      </c>
      <c r="BR143" s="25">
        <f t="shared" si="114"/>
        <v>4.933876404494382</v>
      </c>
      <c r="BS143" s="25">
        <f t="shared" si="114"/>
        <v>4.986921348314607</v>
      </c>
      <c r="BT143" s="25">
        <f t="shared" si="114"/>
        <v>5.035966292134832</v>
      </c>
      <c r="BU143" s="25">
        <f t="shared" si="114"/>
        <v>5.082314606741573</v>
      </c>
      <c r="BV143" s="25">
        <f t="shared" si="114"/>
        <v>5.1253595505617975</v>
      </c>
      <c r="BW143" s="25">
        <f t="shared" si="114"/>
        <v>5.166056179775281</v>
      </c>
      <c r="BY143" s="2">
        <v>89</v>
      </c>
      <c r="BZ143" s="2">
        <f t="shared" si="112"/>
        <v>3.9378988764044944</v>
      </c>
      <c r="CB143" s="2">
        <f t="shared" si="113"/>
      </c>
      <c r="CC143" s="2">
        <f t="shared" si="93"/>
      </c>
      <c r="CD143" s="2">
        <f t="shared" si="94"/>
        <v>3.9378988764044944</v>
      </c>
      <c r="CE143" s="2">
        <f t="shared" si="95"/>
      </c>
      <c r="CF143" s="2">
        <f t="shared" si="96"/>
      </c>
      <c r="CG143" s="2">
        <f t="shared" si="97"/>
      </c>
      <c r="CH143" s="2">
        <f t="shared" si="98"/>
      </c>
      <c r="CI143" s="2">
        <f t="shared" si="99"/>
      </c>
      <c r="CJ143" s="2">
        <f t="shared" si="100"/>
      </c>
      <c r="CK143" s="2">
        <f t="shared" si="101"/>
      </c>
      <c r="CL143" s="2">
        <f t="shared" si="102"/>
      </c>
      <c r="CM143" s="2">
        <f t="shared" si="103"/>
      </c>
      <c r="CN143" s="2">
        <f t="shared" si="104"/>
      </c>
      <c r="CP143" s="2">
        <f t="shared" si="105"/>
      </c>
      <c r="CQ143" s="2">
        <f t="shared" si="106"/>
      </c>
      <c r="CR143" s="2">
        <f t="shared" si="107"/>
      </c>
      <c r="CS143" s="2">
        <f t="shared" si="108"/>
      </c>
      <c r="CT143" s="2">
        <f t="shared" si="109"/>
      </c>
      <c r="CU143" s="2">
        <f t="shared" si="110"/>
      </c>
      <c r="CV143" s="2">
        <f t="shared" si="111"/>
      </c>
      <c r="DL143" s="2">
        <v>137</v>
      </c>
      <c r="DM143" s="2">
        <f t="shared" si="115"/>
      </c>
      <c r="DN143" s="2">
        <f t="shared" si="116"/>
      </c>
    </row>
    <row r="144" spans="1:118" s="2" customFormat="1" ht="12.75" customHeight="1">
      <c r="A144" s="51">
        <f t="shared" si="87"/>
      </c>
      <c r="B144" s="62">
        <f t="shared" si="88"/>
      </c>
      <c r="C144" s="27"/>
      <c r="D144" s="27"/>
      <c r="E144" s="46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4"/>
      <c r="BC144"/>
      <c r="BE144" s="2">
        <v>90</v>
      </c>
      <c r="BF144" s="25">
        <f t="shared" si="90"/>
        <v>3.3703333333333334</v>
      </c>
      <c r="BG144" s="25">
        <f t="shared" si="114"/>
        <v>3.7023333333333333</v>
      </c>
      <c r="BH144" s="25">
        <f t="shared" si="114"/>
        <v>3.937</v>
      </c>
      <c r="BI144" s="25">
        <f t="shared" si="114"/>
        <v>4.118333333333333</v>
      </c>
      <c r="BJ144" s="25">
        <f t="shared" si="114"/>
        <v>4.265333333333333</v>
      </c>
      <c r="BK144" s="25">
        <f t="shared" si="114"/>
        <v>4.389</v>
      </c>
      <c r="BL144" s="25">
        <f t="shared" si="114"/>
        <v>4.495333333333333</v>
      </c>
      <c r="BM144" s="25">
        <f t="shared" si="114"/>
        <v>4.588666666666667</v>
      </c>
      <c r="BN144" s="25">
        <f t="shared" si="114"/>
        <v>4.671333333333333</v>
      </c>
      <c r="BO144" s="25">
        <f t="shared" si="114"/>
        <v>4.745333333333334</v>
      </c>
      <c r="BP144" s="25">
        <f t="shared" si="114"/>
        <v>4.8133333333333335</v>
      </c>
      <c r="BQ144" s="25">
        <f t="shared" si="114"/>
        <v>4.875333333333333</v>
      </c>
      <c r="BR144" s="25">
        <f t="shared" si="114"/>
        <v>4.932333333333333</v>
      </c>
      <c r="BS144" s="25">
        <f t="shared" si="114"/>
        <v>4.985333333333333</v>
      </c>
      <c r="BT144" s="25">
        <f t="shared" si="114"/>
        <v>5.0343333333333335</v>
      </c>
      <c r="BU144" s="25">
        <f t="shared" si="114"/>
        <v>5.080666666666667</v>
      </c>
      <c r="BV144" s="25">
        <f t="shared" si="114"/>
        <v>5.123666666666667</v>
      </c>
      <c r="BW144" s="25">
        <f t="shared" si="114"/>
        <v>5.164333333333333</v>
      </c>
      <c r="BY144" s="2">
        <v>90</v>
      </c>
      <c r="BZ144" s="2">
        <f t="shared" si="112"/>
        <v>3.937</v>
      </c>
      <c r="CB144" s="2">
        <f t="shared" si="113"/>
      </c>
      <c r="CC144" s="2">
        <f t="shared" si="93"/>
      </c>
      <c r="CD144" s="2">
        <f t="shared" si="94"/>
        <v>3.937</v>
      </c>
      <c r="CE144" s="2">
        <f t="shared" si="95"/>
      </c>
      <c r="CF144" s="2">
        <f t="shared" si="96"/>
      </c>
      <c r="CG144" s="2">
        <f t="shared" si="97"/>
      </c>
      <c r="CH144" s="2">
        <f t="shared" si="98"/>
      </c>
      <c r="CI144" s="2">
        <f t="shared" si="99"/>
      </c>
      <c r="CJ144" s="2">
        <f t="shared" si="100"/>
      </c>
      <c r="CK144" s="2">
        <f t="shared" si="101"/>
      </c>
      <c r="CL144" s="2">
        <f t="shared" si="102"/>
      </c>
      <c r="CM144" s="2">
        <f t="shared" si="103"/>
      </c>
      <c r="CN144" s="2">
        <f t="shared" si="104"/>
      </c>
      <c r="CP144" s="2">
        <f t="shared" si="105"/>
      </c>
      <c r="CQ144" s="2">
        <f t="shared" si="106"/>
      </c>
      <c r="CR144" s="2">
        <f t="shared" si="107"/>
      </c>
      <c r="CS144" s="2">
        <f t="shared" si="108"/>
      </c>
      <c r="CT144" s="2">
        <f t="shared" si="109"/>
      </c>
      <c r="CU144" s="2">
        <f t="shared" si="110"/>
      </c>
      <c r="CV144" s="2">
        <f t="shared" si="111"/>
      </c>
      <c r="DL144" s="2">
        <v>138</v>
      </c>
      <c r="DM144" s="2">
        <f t="shared" si="115"/>
      </c>
      <c r="DN144" s="2">
        <f t="shared" si="116"/>
      </c>
    </row>
    <row r="145" spans="1:118" s="2" customFormat="1" ht="12.75" customHeight="1">
      <c r="A145" s="51">
        <f t="shared" si="87"/>
      </c>
      <c r="B145" s="62">
        <f t="shared" si="88"/>
      </c>
      <c r="C145" s="27"/>
      <c r="D145" s="27"/>
      <c r="E145" s="46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4"/>
      <c r="BC145"/>
      <c r="BE145" s="2">
        <v>91</v>
      </c>
      <c r="BF145" s="25">
        <f t="shared" si="90"/>
        <v>3.3697032967032965</v>
      </c>
      <c r="BG145" s="25">
        <f t="shared" si="114"/>
        <v>3.7015714285714285</v>
      </c>
      <c r="BH145" s="25">
        <f t="shared" si="114"/>
        <v>3.936120879120879</v>
      </c>
      <c r="BI145" s="25">
        <f t="shared" si="114"/>
        <v>4.117351648351648</v>
      </c>
      <c r="BJ145" s="25">
        <f t="shared" si="114"/>
        <v>4.264263736263736</v>
      </c>
      <c r="BK145" s="25">
        <f t="shared" si="114"/>
        <v>4.387857142857143</v>
      </c>
      <c r="BL145" s="25">
        <f t="shared" si="114"/>
        <v>4.494131868131868</v>
      </c>
      <c r="BM145" s="25">
        <f t="shared" si="114"/>
        <v>4.587406593406593</v>
      </c>
      <c r="BN145" s="25">
        <f t="shared" si="114"/>
        <v>4.67</v>
      </c>
      <c r="BO145" s="25">
        <f t="shared" si="114"/>
        <v>4.743956043956044</v>
      </c>
      <c r="BP145" s="25">
        <f t="shared" si="114"/>
        <v>4.811912087912088</v>
      </c>
      <c r="BQ145" s="25">
        <f t="shared" si="114"/>
        <v>4.873868131868131</v>
      </c>
      <c r="BR145" s="25">
        <f t="shared" si="114"/>
        <v>4.930824175824176</v>
      </c>
      <c r="BS145" s="25">
        <f t="shared" si="114"/>
        <v>4.98378021978022</v>
      </c>
      <c r="BT145" s="25">
        <f t="shared" si="114"/>
        <v>5.032736263736264</v>
      </c>
      <c r="BU145" s="25">
        <f t="shared" si="114"/>
        <v>5.079054945054945</v>
      </c>
      <c r="BV145" s="25">
        <f aca="true" t="shared" si="117" ref="BG145:BW160">BV$114+(BV$174-BV$114)*(1/$BE145-1/$BE$114)/(1/$BE$174-1/$BE$114)</f>
        <v>5.122010989010989</v>
      </c>
      <c r="BW145" s="25">
        <f t="shared" si="117"/>
        <v>5.162648351648352</v>
      </c>
      <c r="BY145" s="2">
        <v>91</v>
      </c>
      <c r="BZ145" s="2">
        <f t="shared" si="112"/>
        <v>3.936120879120879</v>
      </c>
      <c r="CB145" s="2">
        <f t="shared" si="113"/>
      </c>
      <c r="CC145" s="2">
        <f t="shared" si="93"/>
      </c>
      <c r="CD145" s="2">
        <f t="shared" si="94"/>
        <v>3.936120879120879</v>
      </c>
      <c r="CE145" s="2">
        <f t="shared" si="95"/>
      </c>
      <c r="CF145" s="2">
        <f t="shared" si="96"/>
      </c>
      <c r="CG145" s="2">
        <f t="shared" si="97"/>
      </c>
      <c r="CH145" s="2">
        <f t="shared" si="98"/>
      </c>
      <c r="CI145" s="2">
        <f t="shared" si="99"/>
      </c>
      <c r="CJ145" s="2">
        <f t="shared" si="100"/>
      </c>
      <c r="CK145" s="2">
        <f t="shared" si="101"/>
      </c>
      <c r="CL145" s="2">
        <f t="shared" si="102"/>
      </c>
      <c r="CM145" s="2">
        <f t="shared" si="103"/>
      </c>
      <c r="CN145" s="2">
        <f t="shared" si="104"/>
      </c>
      <c r="CP145" s="2">
        <f t="shared" si="105"/>
      </c>
      <c r="CQ145" s="2">
        <f t="shared" si="106"/>
      </c>
      <c r="CR145" s="2">
        <f t="shared" si="107"/>
      </c>
      <c r="CS145" s="2">
        <f t="shared" si="108"/>
      </c>
      <c r="CT145" s="2">
        <f t="shared" si="109"/>
      </c>
      <c r="CU145" s="2">
        <f t="shared" si="110"/>
      </c>
      <c r="CV145" s="2">
        <f t="shared" si="111"/>
      </c>
      <c r="DL145" s="2">
        <v>139</v>
      </c>
      <c r="DM145" s="2">
        <f t="shared" si="115"/>
      </c>
      <c r="DN145" s="2">
        <f t="shared" si="116"/>
      </c>
    </row>
    <row r="146" spans="1:118" s="2" customFormat="1" ht="12.75" customHeight="1">
      <c r="A146" s="51">
        <f t="shared" si="87"/>
      </c>
      <c r="B146" s="62">
        <f t="shared" si="88"/>
      </c>
      <c r="C146" s="27"/>
      <c r="D146" s="27"/>
      <c r="E146" s="46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4"/>
      <c r="BC146"/>
      <c r="BE146" s="2">
        <v>92</v>
      </c>
      <c r="BF146" s="25">
        <f t="shared" si="90"/>
        <v>3.369086956521739</v>
      </c>
      <c r="BG146" s="25">
        <f t="shared" si="117"/>
        <v>3.7008260869565217</v>
      </c>
      <c r="BH146" s="25">
        <f t="shared" si="117"/>
        <v>3.935260869565217</v>
      </c>
      <c r="BI146" s="25">
        <f t="shared" si="117"/>
        <v>4.116391304347826</v>
      </c>
      <c r="BJ146" s="25">
        <f t="shared" si="117"/>
        <v>4.263217391304347</v>
      </c>
      <c r="BK146" s="25">
        <f t="shared" si="117"/>
        <v>4.3867391304347825</v>
      </c>
      <c r="BL146" s="25">
        <f t="shared" si="117"/>
        <v>4.4929565217391305</v>
      </c>
      <c r="BM146" s="25">
        <f t="shared" si="117"/>
        <v>4.586173913043478</v>
      </c>
      <c r="BN146" s="25">
        <f t="shared" si="117"/>
        <v>4.668695652173913</v>
      </c>
      <c r="BO146" s="25">
        <f t="shared" si="117"/>
        <v>4.742608695652174</v>
      </c>
      <c r="BP146" s="25">
        <f t="shared" si="117"/>
        <v>4.810521739130435</v>
      </c>
      <c r="BQ146" s="25">
        <f t="shared" si="117"/>
        <v>4.872434782608695</v>
      </c>
      <c r="BR146" s="25">
        <f t="shared" si="117"/>
        <v>4.929347826086956</v>
      </c>
      <c r="BS146" s="25">
        <f t="shared" si="117"/>
        <v>4.982260869565217</v>
      </c>
      <c r="BT146" s="25">
        <f t="shared" si="117"/>
        <v>5.031173913043478</v>
      </c>
      <c r="BU146" s="25">
        <f t="shared" si="117"/>
        <v>5.077478260869565</v>
      </c>
      <c r="BV146" s="25">
        <f t="shared" si="117"/>
        <v>5.120391304347827</v>
      </c>
      <c r="BW146" s="25">
        <f t="shared" si="117"/>
        <v>5.1610000000000005</v>
      </c>
      <c r="BY146" s="2">
        <v>92</v>
      </c>
      <c r="BZ146" s="2">
        <f t="shared" si="112"/>
        <v>3.935260869565217</v>
      </c>
      <c r="CB146" s="2">
        <f t="shared" si="113"/>
      </c>
      <c r="CC146" s="2">
        <f t="shared" si="93"/>
      </c>
      <c r="CD146" s="2">
        <f t="shared" si="94"/>
        <v>3.935260869565217</v>
      </c>
      <c r="CE146" s="2">
        <f t="shared" si="95"/>
      </c>
      <c r="CF146" s="2">
        <f t="shared" si="96"/>
      </c>
      <c r="CG146" s="2">
        <f t="shared" si="97"/>
      </c>
      <c r="CH146" s="2">
        <f t="shared" si="98"/>
      </c>
      <c r="CI146" s="2">
        <f t="shared" si="99"/>
      </c>
      <c r="CJ146" s="2">
        <f t="shared" si="100"/>
      </c>
      <c r="CK146" s="2">
        <f t="shared" si="101"/>
      </c>
      <c r="CL146" s="2">
        <f t="shared" si="102"/>
      </c>
      <c r="CM146" s="2">
        <f t="shared" si="103"/>
      </c>
      <c r="CN146" s="2">
        <f t="shared" si="104"/>
      </c>
      <c r="CP146" s="2">
        <f t="shared" si="105"/>
      </c>
      <c r="CQ146" s="2">
        <f t="shared" si="106"/>
      </c>
      <c r="CR146" s="2">
        <f t="shared" si="107"/>
      </c>
      <c r="CS146" s="2">
        <f t="shared" si="108"/>
      </c>
      <c r="CT146" s="2">
        <f t="shared" si="109"/>
      </c>
      <c r="CU146" s="2">
        <f t="shared" si="110"/>
      </c>
      <c r="CV146" s="2">
        <f t="shared" si="111"/>
      </c>
      <c r="DL146" s="2">
        <v>140</v>
      </c>
      <c r="DM146" s="2">
        <f t="shared" si="115"/>
      </c>
      <c r="DN146" s="2">
        <f t="shared" si="116"/>
      </c>
    </row>
    <row r="147" spans="1:118" s="2" customFormat="1" ht="12.75" customHeight="1">
      <c r="A147" s="51">
        <f t="shared" si="87"/>
      </c>
      <c r="B147" s="62">
        <f t="shared" si="88"/>
      </c>
      <c r="C147" s="27"/>
      <c r="D147" s="27"/>
      <c r="E147" s="46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4"/>
      <c r="BC147"/>
      <c r="BE147" s="2">
        <v>93</v>
      </c>
      <c r="BF147" s="25">
        <f aca="true" t="shared" si="118" ref="BF147:BF173">BF$114+(BF$174-BF$114)*(1/$BE147-1/$BE$114)/(1/$BE$174-1/$BE$114)</f>
        <v>3.368483870967742</v>
      </c>
      <c r="BG147" s="25">
        <f t="shared" si="117"/>
        <v>3.7000967741935487</v>
      </c>
      <c r="BH147" s="25">
        <f t="shared" si="117"/>
        <v>3.9344193548387096</v>
      </c>
      <c r="BI147" s="25">
        <f t="shared" si="117"/>
        <v>4.115451612903226</v>
      </c>
      <c r="BJ147" s="25">
        <f t="shared" si="117"/>
        <v>4.2621935483870965</v>
      </c>
      <c r="BK147" s="25">
        <f t="shared" si="117"/>
        <v>4.385645161290323</v>
      </c>
      <c r="BL147" s="25">
        <f t="shared" si="117"/>
        <v>4.491806451612903</v>
      </c>
      <c r="BM147" s="25">
        <f t="shared" si="117"/>
        <v>4.5849677419354835</v>
      </c>
      <c r="BN147" s="25">
        <f t="shared" si="117"/>
        <v>4.66741935483871</v>
      </c>
      <c r="BO147" s="25">
        <f t="shared" si="117"/>
        <v>4.741290322580645</v>
      </c>
      <c r="BP147" s="25">
        <f t="shared" si="117"/>
        <v>4.809161290322581</v>
      </c>
      <c r="BQ147" s="25">
        <f t="shared" si="117"/>
        <v>4.871032258064516</v>
      </c>
      <c r="BR147" s="25">
        <f t="shared" si="117"/>
        <v>4.9279032258064515</v>
      </c>
      <c r="BS147" s="25">
        <f t="shared" si="117"/>
        <v>4.980774193548387</v>
      </c>
      <c r="BT147" s="25">
        <f t="shared" si="117"/>
        <v>5.029645161290323</v>
      </c>
      <c r="BU147" s="25">
        <f t="shared" si="117"/>
        <v>5.075935483870968</v>
      </c>
      <c r="BV147" s="25">
        <f t="shared" si="117"/>
        <v>5.118806451612904</v>
      </c>
      <c r="BW147" s="25">
        <f t="shared" si="117"/>
        <v>5.159387096774194</v>
      </c>
      <c r="BY147" s="2">
        <v>93</v>
      </c>
      <c r="BZ147" s="2">
        <f t="shared" si="112"/>
        <v>3.9344193548387096</v>
      </c>
      <c r="CB147" s="2">
        <f t="shared" si="113"/>
      </c>
      <c r="CC147" s="2">
        <f t="shared" si="93"/>
      </c>
      <c r="CD147" s="2">
        <f t="shared" si="94"/>
        <v>3.9344193548387096</v>
      </c>
      <c r="CE147" s="2">
        <f t="shared" si="95"/>
      </c>
      <c r="CF147" s="2">
        <f t="shared" si="96"/>
      </c>
      <c r="CG147" s="2">
        <f t="shared" si="97"/>
      </c>
      <c r="CH147" s="2">
        <f t="shared" si="98"/>
      </c>
      <c r="CI147" s="2">
        <f t="shared" si="99"/>
      </c>
      <c r="CJ147" s="2">
        <f t="shared" si="100"/>
      </c>
      <c r="CK147" s="2">
        <f t="shared" si="101"/>
      </c>
      <c r="CL147" s="2">
        <f t="shared" si="102"/>
      </c>
      <c r="CM147" s="2">
        <f t="shared" si="103"/>
      </c>
      <c r="CN147" s="2">
        <f t="shared" si="104"/>
      </c>
      <c r="CP147" s="2">
        <f t="shared" si="105"/>
      </c>
      <c r="CQ147" s="2">
        <f t="shared" si="106"/>
      </c>
      <c r="CR147" s="2">
        <f t="shared" si="107"/>
      </c>
      <c r="CS147" s="2">
        <f t="shared" si="108"/>
      </c>
      <c r="CT147" s="2">
        <f t="shared" si="109"/>
      </c>
      <c r="CU147" s="2">
        <f t="shared" si="110"/>
      </c>
      <c r="CV147" s="2">
        <f t="shared" si="111"/>
      </c>
      <c r="DL147" s="2">
        <v>141</v>
      </c>
      <c r="DM147" s="2">
        <f t="shared" si="115"/>
      </c>
      <c r="DN147" s="2">
        <f t="shared" si="116"/>
      </c>
    </row>
    <row r="148" spans="1:118" s="2" customFormat="1" ht="12.75" customHeight="1">
      <c r="A148" s="51">
        <f t="shared" si="87"/>
      </c>
      <c r="B148" s="62">
        <f t="shared" si="88"/>
      </c>
      <c r="C148" s="27"/>
      <c r="D148" s="27"/>
      <c r="E148" s="46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4"/>
      <c r="BC148"/>
      <c r="BE148" s="2">
        <v>94</v>
      </c>
      <c r="BF148" s="25">
        <f t="shared" si="118"/>
        <v>3.3678936170212763</v>
      </c>
      <c r="BG148" s="25">
        <f t="shared" si="117"/>
        <v>3.6993829787234045</v>
      </c>
      <c r="BH148" s="25">
        <f t="shared" si="117"/>
        <v>3.9335957446808507</v>
      </c>
      <c r="BI148" s="25">
        <f t="shared" si="117"/>
        <v>4.114531914893617</v>
      </c>
      <c r="BJ148" s="25">
        <f t="shared" si="117"/>
        <v>4.261191489361702</v>
      </c>
      <c r="BK148" s="25">
        <f t="shared" si="117"/>
        <v>4.384574468085106</v>
      </c>
      <c r="BL148" s="25">
        <f t="shared" si="117"/>
        <v>4.490680851063829</v>
      </c>
      <c r="BM148" s="25">
        <f t="shared" si="117"/>
        <v>4.5837872340425525</v>
      </c>
      <c r="BN148" s="25">
        <f t="shared" si="117"/>
        <v>4.666170212765958</v>
      </c>
      <c r="BO148" s="25">
        <f t="shared" si="117"/>
        <v>4.74</v>
      </c>
      <c r="BP148" s="25">
        <f t="shared" si="117"/>
        <v>4.807829787234042</v>
      </c>
      <c r="BQ148" s="25">
        <f t="shared" si="117"/>
        <v>4.869659574468085</v>
      </c>
      <c r="BR148" s="25">
        <f t="shared" si="117"/>
        <v>4.926489361702128</v>
      </c>
      <c r="BS148" s="25">
        <f t="shared" si="117"/>
        <v>4.97931914893617</v>
      </c>
      <c r="BT148" s="25">
        <f t="shared" si="117"/>
        <v>5.028148936170213</v>
      </c>
      <c r="BU148" s="25">
        <f t="shared" si="117"/>
        <v>5.074425531914893</v>
      </c>
      <c r="BV148" s="25">
        <f t="shared" si="117"/>
        <v>5.117255319148937</v>
      </c>
      <c r="BW148" s="25">
        <f t="shared" si="117"/>
        <v>5.157808510638298</v>
      </c>
      <c r="BY148" s="2">
        <v>94</v>
      </c>
      <c r="BZ148" s="2">
        <f t="shared" si="112"/>
        <v>3.9335957446808507</v>
      </c>
      <c r="CB148" s="2">
        <f t="shared" si="113"/>
      </c>
      <c r="CC148" s="2">
        <f t="shared" si="93"/>
      </c>
      <c r="CD148" s="2">
        <f t="shared" si="94"/>
        <v>3.9335957446808507</v>
      </c>
      <c r="CE148" s="2">
        <f t="shared" si="95"/>
      </c>
      <c r="CF148" s="2">
        <f t="shared" si="96"/>
      </c>
      <c r="CG148" s="2">
        <f t="shared" si="97"/>
      </c>
      <c r="CH148" s="2">
        <f t="shared" si="98"/>
      </c>
      <c r="CI148" s="2">
        <f t="shared" si="99"/>
      </c>
      <c r="CJ148" s="2">
        <f t="shared" si="100"/>
      </c>
      <c r="CK148" s="2">
        <f t="shared" si="101"/>
      </c>
      <c r="CL148" s="2">
        <f t="shared" si="102"/>
      </c>
      <c r="CM148" s="2">
        <f t="shared" si="103"/>
      </c>
      <c r="CN148" s="2">
        <f t="shared" si="104"/>
      </c>
      <c r="CP148" s="2">
        <f t="shared" si="105"/>
      </c>
      <c r="CQ148" s="2">
        <f t="shared" si="106"/>
      </c>
      <c r="CR148" s="2">
        <f t="shared" si="107"/>
      </c>
      <c r="CS148" s="2">
        <f t="shared" si="108"/>
      </c>
      <c r="CT148" s="2">
        <f t="shared" si="109"/>
      </c>
      <c r="CU148" s="2">
        <f t="shared" si="110"/>
      </c>
      <c r="CV148" s="2">
        <f t="shared" si="111"/>
      </c>
      <c r="DL148" s="2">
        <v>142</v>
      </c>
      <c r="DM148" s="2">
        <f t="shared" si="115"/>
      </c>
      <c r="DN148" s="2">
        <f t="shared" si="116"/>
      </c>
    </row>
    <row r="149" spans="1:118" s="2" customFormat="1" ht="12.75" customHeight="1">
      <c r="A149" s="51">
        <f t="shared" si="87"/>
      </c>
      <c r="B149" s="62">
        <f t="shared" si="88"/>
      </c>
      <c r="C149" s="27"/>
      <c r="D149" s="27"/>
      <c r="E149" s="46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4"/>
      <c r="BC149"/>
      <c r="BE149" s="2">
        <v>95</v>
      </c>
      <c r="BF149" s="25">
        <f t="shared" si="118"/>
        <v>3.3673157894736843</v>
      </c>
      <c r="BG149" s="25">
        <f t="shared" si="117"/>
        <v>3.698684210526316</v>
      </c>
      <c r="BH149" s="25">
        <f t="shared" si="117"/>
        <v>3.93278947368421</v>
      </c>
      <c r="BI149" s="25">
        <f t="shared" si="117"/>
        <v>4.113631578947369</v>
      </c>
      <c r="BJ149" s="25">
        <f t="shared" si="117"/>
        <v>4.260210526315789</v>
      </c>
      <c r="BK149" s="25">
        <f t="shared" si="117"/>
        <v>4.383526315789474</v>
      </c>
      <c r="BL149" s="25">
        <f t="shared" si="117"/>
        <v>4.489578947368421</v>
      </c>
      <c r="BM149" s="25">
        <f t="shared" si="117"/>
        <v>4.582631578947368</v>
      </c>
      <c r="BN149" s="25">
        <f t="shared" si="117"/>
        <v>4.6649473684210525</v>
      </c>
      <c r="BO149" s="25">
        <f t="shared" si="117"/>
        <v>4.738736842105263</v>
      </c>
      <c r="BP149" s="25">
        <f t="shared" si="117"/>
        <v>4.8065263157894735</v>
      </c>
      <c r="BQ149" s="25">
        <f t="shared" si="117"/>
        <v>4.868315789473684</v>
      </c>
      <c r="BR149" s="25">
        <f t="shared" si="117"/>
        <v>4.925105263157895</v>
      </c>
      <c r="BS149" s="25">
        <f t="shared" si="117"/>
        <v>4.977894736842106</v>
      </c>
      <c r="BT149" s="25">
        <f t="shared" si="117"/>
        <v>5.026684210526316</v>
      </c>
      <c r="BU149" s="25">
        <f t="shared" si="117"/>
        <v>5.072947368421052</v>
      </c>
      <c r="BV149" s="25">
        <f t="shared" si="117"/>
        <v>5.115736842105263</v>
      </c>
      <c r="BW149" s="25">
        <f t="shared" si="117"/>
        <v>5.156263157894737</v>
      </c>
      <c r="BY149" s="2">
        <v>95</v>
      </c>
      <c r="BZ149" s="2">
        <f t="shared" si="112"/>
        <v>3.93278947368421</v>
      </c>
      <c r="CB149" s="2">
        <f t="shared" si="113"/>
      </c>
      <c r="CC149" s="2">
        <f t="shared" si="93"/>
      </c>
      <c r="CD149" s="2">
        <f t="shared" si="94"/>
        <v>3.93278947368421</v>
      </c>
      <c r="CE149" s="2">
        <f t="shared" si="95"/>
      </c>
      <c r="CF149" s="2">
        <f t="shared" si="96"/>
      </c>
      <c r="CG149" s="2">
        <f t="shared" si="97"/>
      </c>
      <c r="CH149" s="2">
        <f t="shared" si="98"/>
      </c>
      <c r="CI149" s="2">
        <f t="shared" si="99"/>
      </c>
      <c r="CJ149" s="2">
        <f t="shared" si="100"/>
      </c>
      <c r="CK149" s="2">
        <f t="shared" si="101"/>
      </c>
      <c r="CL149" s="2">
        <f t="shared" si="102"/>
      </c>
      <c r="CM149" s="2">
        <f t="shared" si="103"/>
      </c>
      <c r="CN149" s="2">
        <f t="shared" si="104"/>
      </c>
      <c r="CP149" s="2">
        <f t="shared" si="105"/>
      </c>
      <c r="CQ149" s="2">
        <f t="shared" si="106"/>
      </c>
      <c r="CR149" s="2">
        <f t="shared" si="107"/>
      </c>
      <c r="CS149" s="2">
        <f t="shared" si="108"/>
      </c>
      <c r="CT149" s="2">
        <f t="shared" si="109"/>
      </c>
      <c r="CU149" s="2">
        <f t="shared" si="110"/>
      </c>
      <c r="CV149" s="2">
        <f t="shared" si="111"/>
      </c>
      <c r="DL149" s="2">
        <v>143</v>
      </c>
      <c r="DM149" s="2">
        <f t="shared" si="115"/>
      </c>
      <c r="DN149" s="2">
        <f t="shared" si="116"/>
      </c>
    </row>
    <row r="150" spans="1:118" s="2" customFormat="1" ht="12.75" customHeight="1">
      <c r="A150" s="51">
        <f t="shared" si="87"/>
      </c>
      <c r="B150" s="62">
        <f t="shared" si="88"/>
      </c>
      <c r="C150" s="27"/>
      <c r="D150" s="27"/>
      <c r="E150" s="46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4"/>
      <c r="BC150"/>
      <c r="BE150" s="2">
        <v>96</v>
      </c>
      <c r="BF150" s="25">
        <f t="shared" si="118"/>
        <v>3.3667499999999997</v>
      </c>
      <c r="BG150" s="25">
        <f t="shared" si="117"/>
        <v>3.698</v>
      </c>
      <c r="BH150" s="25">
        <f t="shared" si="117"/>
        <v>3.932</v>
      </c>
      <c r="BI150" s="25">
        <f t="shared" si="117"/>
        <v>4.11275</v>
      </c>
      <c r="BJ150" s="25">
        <f t="shared" si="117"/>
        <v>4.25925</v>
      </c>
      <c r="BK150" s="25">
        <f t="shared" si="117"/>
        <v>4.3825</v>
      </c>
      <c r="BL150" s="25">
        <f t="shared" si="117"/>
        <v>4.4885</v>
      </c>
      <c r="BM150" s="25">
        <f t="shared" si="117"/>
        <v>4.5815</v>
      </c>
      <c r="BN150" s="25">
        <f t="shared" si="117"/>
        <v>4.66375</v>
      </c>
      <c r="BO150" s="25">
        <f t="shared" si="117"/>
        <v>4.7375</v>
      </c>
      <c r="BP150" s="25">
        <f t="shared" si="117"/>
        <v>4.80525</v>
      </c>
      <c r="BQ150" s="25">
        <f t="shared" si="117"/>
        <v>4.867</v>
      </c>
      <c r="BR150" s="25">
        <f t="shared" si="117"/>
        <v>4.92375</v>
      </c>
      <c r="BS150" s="25">
        <f t="shared" si="117"/>
        <v>4.9765</v>
      </c>
      <c r="BT150" s="25">
        <f t="shared" si="117"/>
        <v>5.02525</v>
      </c>
      <c r="BU150" s="25">
        <f t="shared" si="117"/>
        <v>5.0714999999999995</v>
      </c>
      <c r="BV150" s="25">
        <f t="shared" si="117"/>
        <v>5.11425</v>
      </c>
      <c r="BW150" s="25">
        <f t="shared" si="117"/>
        <v>5.15475</v>
      </c>
      <c r="BY150" s="2">
        <v>96</v>
      </c>
      <c r="BZ150" s="2">
        <f t="shared" si="112"/>
        <v>3.932</v>
      </c>
      <c r="CB150" s="2">
        <f t="shared" si="113"/>
      </c>
      <c r="CC150" s="2">
        <f t="shared" si="93"/>
      </c>
      <c r="CD150" s="2">
        <f t="shared" si="94"/>
        <v>3.932</v>
      </c>
      <c r="CE150" s="2">
        <f t="shared" si="95"/>
      </c>
      <c r="CF150" s="2">
        <f t="shared" si="96"/>
      </c>
      <c r="CG150" s="2">
        <f t="shared" si="97"/>
      </c>
      <c r="CH150" s="2">
        <f t="shared" si="98"/>
      </c>
      <c r="CI150" s="2">
        <f t="shared" si="99"/>
      </c>
      <c r="CJ150" s="2">
        <f t="shared" si="100"/>
      </c>
      <c r="CK150" s="2">
        <f t="shared" si="101"/>
      </c>
      <c r="CL150" s="2">
        <f t="shared" si="102"/>
      </c>
      <c r="CM150" s="2">
        <f t="shared" si="103"/>
      </c>
      <c r="CN150" s="2">
        <f t="shared" si="104"/>
      </c>
      <c r="CP150" s="2">
        <f t="shared" si="105"/>
      </c>
      <c r="CQ150" s="2">
        <f t="shared" si="106"/>
      </c>
      <c r="CR150" s="2">
        <f t="shared" si="107"/>
      </c>
      <c r="CS150" s="2">
        <f t="shared" si="108"/>
      </c>
      <c r="CT150" s="2">
        <f t="shared" si="109"/>
      </c>
      <c r="CU150" s="2">
        <f t="shared" si="110"/>
      </c>
      <c r="CV150" s="2">
        <f t="shared" si="111"/>
      </c>
      <c r="DL150" s="2">
        <v>144</v>
      </c>
      <c r="DM150" s="2">
        <f t="shared" si="115"/>
      </c>
      <c r="DN150" s="2">
        <f t="shared" si="116"/>
      </c>
    </row>
    <row r="151" spans="1:118" s="2" customFormat="1" ht="12.75" customHeight="1">
      <c r="A151" s="51">
        <f t="shared" si="87"/>
      </c>
      <c r="B151" s="62">
        <f t="shared" si="88"/>
      </c>
      <c r="C151" s="27"/>
      <c r="D151" s="27"/>
      <c r="E151" s="46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4"/>
      <c r="BC151"/>
      <c r="BE151" s="2">
        <v>97</v>
      </c>
      <c r="BF151" s="25">
        <f t="shared" si="118"/>
        <v>3.3661958762886597</v>
      </c>
      <c r="BG151" s="25">
        <f t="shared" si="117"/>
        <v>3.6973298969072164</v>
      </c>
      <c r="BH151" s="25">
        <f t="shared" si="117"/>
        <v>3.9312268041237113</v>
      </c>
      <c r="BI151" s="25">
        <f t="shared" si="117"/>
        <v>4.1118865979381445</v>
      </c>
      <c r="BJ151" s="25">
        <f t="shared" si="117"/>
        <v>4.258309278350516</v>
      </c>
      <c r="BK151" s="25">
        <f t="shared" si="117"/>
        <v>4.381494845360825</v>
      </c>
      <c r="BL151" s="25">
        <f t="shared" si="117"/>
        <v>4.4874432989690725</v>
      </c>
      <c r="BM151" s="25">
        <f t="shared" si="117"/>
        <v>4.580391752577319</v>
      </c>
      <c r="BN151" s="25">
        <f t="shared" si="117"/>
        <v>4.662577319587629</v>
      </c>
      <c r="BO151" s="25">
        <f t="shared" si="117"/>
        <v>4.736288659793814</v>
      </c>
      <c r="BP151" s="25">
        <f t="shared" si="117"/>
        <v>4.803999999999999</v>
      </c>
      <c r="BQ151" s="25">
        <f t="shared" si="117"/>
        <v>4.865711340206185</v>
      </c>
      <c r="BR151" s="25">
        <f t="shared" si="117"/>
        <v>4.922422680412371</v>
      </c>
      <c r="BS151" s="25">
        <f t="shared" si="117"/>
        <v>4.975134020618557</v>
      </c>
      <c r="BT151" s="25">
        <f t="shared" si="117"/>
        <v>5.023845360824742</v>
      </c>
      <c r="BU151" s="25">
        <f t="shared" si="117"/>
        <v>5.070082474226804</v>
      </c>
      <c r="BV151" s="25">
        <f t="shared" si="117"/>
        <v>5.11279381443299</v>
      </c>
      <c r="BW151" s="25">
        <f t="shared" si="117"/>
        <v>5.153268041237114</v>
      </c>
      <c r="BY151" s="2">
        <v>97</v>
      </c>
      <c r="BZ151" s="2">
        <f t="shared" si="112"/>
        <v>3.9312268041237113</v>
      </c>
      <c r="CB151" s="2">
        <f t="shared" si="113"/>
      </c>
      <c r="CC151" s="2">
        <f t="shared" si="93"/>
      </c>
      <c r="CD151" s="2">
        <f t="shared" si="94"/>
        <v>3.9312268041237113</v>
      </c>
      <c r="CE151" s="2">
        <f t="shared" si="95"/>
      </c>
      <c r="CF151" s="2">
        <f t="shared" si="96"/>
      </c>
      <c r="CG151" s="2">
        <f t="shared" si="97"/>
      </c>
      <c r="CH151" s="2">
        <f t="shared" si="98"/>
      </c>
      <c r="CI151" s="2">
        <f t="shared" si="99"/>
      </c>
      <c r="CJ151" s="2">
        <f t="shared" si="100"/>
      </c>
      <c r="CK151" s="2">
        <f t="shared" si="101"/>
      </c>
      <c r="CL151" s="2">
        <f t="shared" si="102"/>
      </c>
      <c r="CM151" s="2">
        <f t="shared" si="103"/>
      </c>
      <c r="CN151" s="2">
        <f t="shared" si="104"/>
      </c>
      <c r="CP151" s="2">
        <f t="shared" si="105"/>
      </c>
      <c r="CQ151" s="2">
        <f t="shared" si="106"/>
      </c>
      <c r="CR151" s="2">
        <f t="shared" si="107"/>
      </c>
      <c r="CS151" s="2">
        <f t="shared" si="108"/>
      </c>
      <c r="CT151" s="2">
        <f t="shared" si="109"/>
      </c>
      <c r="CU151" s="2">
        <f t="shared" si="110"/>
      </c>
      <c r="CV151" s="2">
        <f t="shared" si="111"/>
      </c>
      <c r="DL151" s="2">
        <v>145</v>
      </c>
      <c r="DM151" s="2">
        <f t="shared" si="115"/>
      </c>
      <c r="DN151" s="2">
        <f t="shared" si="116"/>
      </c>
    </row>
    <row r="152" spans="1:118" s="2" customFormat="1" ht="12.75" customHeight="1">
      <c r="A152" s="51">
        <f t="shared" si="87"/>
      </c>
      <c r="B152" s="62">
        <f t="shared" si="88"/>
      </c>
      <c r="C152" s="27"/>
      <c r="D152" s="27"/>
      <c r="E152" s="46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4"/>
      <c r="BC152"/>
      <c r="BE152" s="2">
        <v>98</v>
      </c>
      <c r="BF152" s="25">
        <f t="shared" si="118"/>
        <v>3.3656530612244895</v>
      </c>
      <c r="BG152" s="25">
        <f t="shared" si="117"/>
        <v>3.696673469387755</v>
      </c>
      <c r="BH152" s="25">
        <f t="shared" si="117"/>
        <v>3.930469387755102</v>
      </c>
      <c r="BI152" s="25">
        <f t="shared" si="117"/>
        <v>4.111040816326531</v>
      </c>
      <c r="BJ152" s="25">
        <f t="shared" si="117"/>
        <v>4.257387755102041</v>
      </c>
      <c r="BK152" s="25">
        <f t="shared" si="117"/>
        <v>4.380510204081633</v>
      </c>
      <c r="BL152" s="25">
        <f t="shared" si="117"/>
        <v>4.486408163265306</v>
      </c>
      <c r="BM152" s="25">
        <f t="shared" si="117"/>
        <v>4.579306122448979</v>
      </c>
      <c r="BN152" s="25">
        <f t="shared" si="117"/>
        <v>4.661428571428572</v>
      </c>
      <c r="BO152" s="25">
        <f t="shared" si="117"/>
        <v>4.735102040816327</v>
      </c>
      <c r="BP152" s="25">
        <f t="shared" si="117"/>
        <v>4.802775510204081</v>
      </c>
      <c r="BQ152" s="25">
        <f t="shared" si="117"/>
        <v>4.864448979591836</v>
      </c>
      <c r="BR152" s="25">
        <f t="shared" si="117"/>
        <v>4.921122448979592</v>
      </c>
      <c r="BS152" s="25">
        <f t="shared" si="117"/>
        <v>4.9737959183673475</v>
      </c>
      <c r="BT152" s="25">
        <f t="shared" si="117"/>
        <v>5.022469387755102</v>
      </c>
      <c r="BU152" s="25">
        <f t="shared" si="117"/>
        <v>5.06869387755102</v>
      </c>
      <c r="BV152" s="25">
        <f t="shared" si="117"/>
        <v>5.111367346938776</v>
      </c>
      <c r="BW152" s="25">
        <f t="shared" si="117"/>
        <v>5.1518163265306125</v>
      </c>
      <c r="BY152" s="2">
        <v>98</v>
      </c>
      <c r="BZ152" s="2">
        <f t="shared" si="112"/>
        <v>3.930469387755102</v>
      </c>
      <c r="CB152" s="2">
        <f t="shared" si="113"/>
      </c>
      <c r="CC152" s="2">
        <f t="shared" si="93"/>
      </c>
      <c r="CD152" s="2">
        <f t="shared" si="94"/>
        <v>3.930469387755102</v>
      </c>
      <c r="CE152" s="2">
        <f t="shared" si="95"/>
      </c>
      <c r="CF152" s="2">
        <f t="shared" si="96"/>
      </c>
      <c r="CG152" s="2">
        <f t="shared" si="97"/>
      </c>
      <c r="CH152" s="2">
        <f t="shared" si="98"/>
      </c>
      <c r="CI152" s="2">
        <f t="shared" si="99"/>
      </c>
      <c r="CJ152" s="2">
        <f t="shared" si="100"/>
      </c>
      <c r="CK152" s="2">
        <f t="shared" si="101"/>
      </c>
      <c r="CL152" s="2">
        <f t="shared" si="102"/>
      </c>
      <c r="CM152" s="2">
        <f t="shared" si="103"/>
      </c>
      <c r="CN152" s="2">
        <f t="shared" si="104"/>
      </c>
      <c r="CP152" s="2">
        <f t="shared" si="105"/>
      </c>
      <c r="CQ152" s="2">
        <f t="shared" si="106"/>
      </c>
      <c r="CR152" s="2">
        <f t="shared" si="107"/>
      </c>
      <c r="CS152" s="2">
        <f t="shared" si="108"/>
      </c>
      <c r="CT152" s="2">
        <f t="shared" si="109"/>
      </c>
      <c r="CU152" s="2">
        <f t="shared" si="110"/>
      </c>
      <c r="CV152" s="2">
        <f t="shared" si="111"/>
      </c>
      <c r="DL152" s="2">
        <v>146</v>
      </c>
      <c r="DM152" s="2">
        <f t="shared" si="115"/>
      </c>
      <c r="DN152" s="2">
        <f t="shared" si="116"/>
      </c>
    </row>
    <row r="153" spans="1:118" s="2" customFormat="1" ht="12.75" customHeight="1">
      <c r="A153" s="51">
        <f t="shared" si="87"/>
      </c>
      <c r="B153" s="62">
        <f t="shared" si="88"/>
      </c>
      <c r="C153" s="27"/>
      <c r="D153" s="27"/>
      <c r="E153" s="46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4"/>
      <c r="BC153"/>
      <c r="BE153" s="2">
        <v>99</v>
      </c>
      <c r="BF153" s="25">
        <f t="shared" si="118"/>
        <v>3.365121212121212</v>
      </c>
      <c r="BG153" s="25">
        <f t="shared" si="117"/>
        <v>3.696030303030303</v>
      </c>
      <c r="BH153" s="25">
        <f t="shared" si="117"/>
        <v>3.9297272727272725</v>
      </c>
      <c r="BI153" s="25">
        <f t="shared" si="117"/>
        <v>4.110212121212121</v>
      </c>
      <c r="BJ153" s="25">
        <f t="shared" si="117"/>
        <v>4.256484848484848</v>
      </c>
      <c r="BK153" s="25">
        <f t="shared" si="117"/>
        <v>4.379545454545455</v>
      </c>
      <c r="BL153" s="25">
        <f t="shared" si="117"/>
        <v>4.48539393939394</v>
      </c>
      <c r="BM153" s="25">
        <f t="shared" si="117"/>
        <v>4.578242424242424</v>
      </c>
      <c r="BN153" s="25">
        <f t="shared" si="117"/>
        <v>4.66030303030303</v>
      </c>
      <c r="BO153" s="25">
        <f t="shared" si="117"/>
        <v>4.733939393939394</v>
      </c>
      <c r="BP153" s="25">
        <f t="shared" si="117"/>
        <v>4.801575757575757</v>
      </c>
      <c r="BQ153" s="25">
        <f t="shared" si="117"/>
        <v>4.863212121212121</v>
      </c>
      <c r="BR153" s="25">
        <f t="shared" si="117"/>
        <v>4.919848484848485</v>
      </c>
      <c r="BS153" s="25">
        <f t="shared" si="117"/>
        <v>4.972484848484848</v>
      </c>
      <c r="BT153" s="25">
        <f t="shared" si="117"/>
        <v>5.021121212121212</v>
      </c>
      <c r="BU153" s="25">
        <f t="shared" si="117"/>
        <v>5.067333333333333</v>
      </c>
      <c r="BV153" s="25">
        <f t="shared" si="117"/>
        <v>5.1099696969696975</v>
      </c>
      <c r="BW153" s="25">
        <f t="shared" si="117"/>
        <v>5.15039393939394</v>
      </c>
      <c r="BY153" s="2">
        <v>99</v>
      </c>
      <c r="BZ153" s="2">
        <f t="shared" si="112"/>
        <v>3.9297272727272725</v>
      </c>
      <c r="CB153" s="2">
        <f t="shared" si="113"/>
      </c>
      <c r="CC153" s="2">
        <f t="shared" si="93"/>
      </c>
      <c r="CD153" s="2">
        <f t="shared" si="94"/>
        <v>3.9297272727272725</v>
      </c>
      <c r="CE153" s="2">
        <f t="shared" si="95"/>
      </c>
      <c r="CF153" s="2">
        <f t="shared" si="96"/>
      </c>
      <c r="CG153" s="2">
        <f t="shared" si="97"/>
      </c>
      <c r="CH153" s="2">
        <f t="shared" si="98"/>
      </c>
      <c r="CI153" s="2">
        <f t="shared" si="99"/>
      </c>
      <c r="CJ153" s="2">
        <f t="shared" si="100"/>
      </c>
      <c r="CK153" s="2">
        <f t="shared" si="101"/>
      </c>
      <c r="CL153" s="2">
        <f t="shared" si="102"/>
      </c>
      <c r="CM153" s="2">
        <f t="shared" si="103"/>
      </c>
      <c r="CN153" s="2">
        <f t="shared" si="104"/>
      </c>
      <c r="CP153" s="2">
        <f t="shared" si="105"/>
      </c>
      <c r="CQ153" s="2">
        <f t="shared" si="106"/>
      </c>
      <c r="CR153" s="2">
        <f t="shared" si="107"/>
      </c>
      <c r="CS153" s="2">
        <f t="shared" si="108"/>
      </c>
      <c r="CT153" s="2">
        <f t="shared" si="109"/>
      </c>
      <c r="CU153" s="2">
        <f t="shared" si="110"/>
      </c>
      <c r="CV153" s="2">
        <f t="shared" si="111"/>
      </c>
      <c r="DL153" s="2">
        <v>147</v>
      </c>
      <c r="DM153" s="2">
        <f t="shared" si="115"/>
      </c>
      <c r="DN153" s="2">
        <f t="shared" si="116"/>
      </c>
    </row>
    <row r="154" spans="1:118" s="2" customFormat="1" ht="12.75" customHeight="1">
      <c r="A154" s="51">
        <f t="shared" si="87"/>
      </c>
      <c r="B154" s="62">
        <f t="shared" si="88"/>
      </c>
      <c r="C154" s="27"/>
      <c r="D154" s="27"/>
      <c r="E154" s="46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4"/>
      <c r="BC154"/>
      <c r="BE154" s="2">
        <v>100</v>
      </c>
      <c r="BF154" s="25">
        <f t="shared" si="118"/>
        <v>3.3646</v>
      </c>
      <c r="BG154" s="25">
        <f t="shared" si="117"/>
        <v>3.6954000000000002</v>
      </c>
      <c r="BH154" s="25">
        <f t="shared" si="117"/>
        <v>3.929</v>
      </c>
      <c r="BI154" s="25">
        <f t="shared" si="117"/>
        <v>4.1094</v>
      </c>
      <c r="BJ154" s="25">
        <f t="shared" si="117"/>
        <v>4.255599999999999</v>
      </c>
      <c r="BK154" s="25">
        <f t="shared" si="117"/>
        <v>4.3786000000000005</v>
      </c>
      <c r="BL154" s="25">
        <f t="shared" si="117"/>
        <v>4.4844</v>
      </c>
      <c r="BM154" s="25">
        <f t="shared" si="117"/>
        <v>4.5771999999999995</v>
      </c>
      <c r="BN154" s="25">
        <f t="shared" si="117"/>
        <v>4.6592</v>
      </c>
      <c r="BO154" s="25">
        <f t="shared" si="117"/>
        <v>4.7328</v>
      </c>
      <c r="BP154" s="25">
        <f t="shared" si="117"/>
        <v>4.8004</v>
      </c>
      <c r="BQ154" s="25">
        <f t="shared" si="117"/>
        <v>4.862</v>
      </c>
      <c r="BR154" s="25">
        <f t="shared" si="117"/>
        <v>4.9186</v>
      </c>
      <c r="BS154" s="25">
        <f t="shared" si="117"/>
        <v>4.9712000000000005</v>
      </c>
      <c r="BT154" s="25">
        <f t="shared" si="117"/>
        <v>5.0198</v>
      </c>
      <c r="BU154" s="25">
        <f t="shared" si="117"/>
        <v>5.066</v>
      </c>
      <c r="BV154" s="25">
        <f t="shared" si="117"/>
        <v>5.1086</v>
      </c>
      <c r="BW154" s="25">
        <f t="shared" si="117"/>
        <v>5.149</v>
      </c>
      <c r="BY154" s="2">
        <v>100</v>
      </c>
      <c r="BZ154" s="2">
        <f t="shared" si="112"/>
        <v>3.929</v>
      </c>
      <c r="CB154" s="2">
        <f t="shared" si="113"/>
      </c>
      <c r="CC154" s="2">
        <f t="shared" si="93"/>
      </c>
      <c r="CD154" s="2">
        <f t="shared" si="94"/>
        <v>3.929</v>
      </c>
      <c r="CE154" s="2">
        <f t="shared" si="95"/>
      </c>
      <c r="CF154" s="2">
        <f t="shared" si="96"/>
      </c>
      <c r="CG154" s="2">
        <f t="shared" si="97"/>
      </c>
      <c r="CH154" s="2">
        <f t="shared" si="98"/>
      </c>
      <c r="CI154" s="2">
        <f t="shared" si="99"/>
      </c>
      <c r="CJ154" s="2">
        <f t="shared" si="100"/>
      </c>
      <c r="CK154" s="2">
        <f t="shared" si="101"/>
      </c>
      <c r="CL154" s="2">
        <f t="shared" si="102"/>
      </c>
      <c r="CM154" s="2">
        <f t="shared" si="103"/>
      </c>
      <c r="CN154" s="2">
        <f t="shared" si="104"/>
      </c>
      <c r="CP154" s="2">
        <f t="shared" si="105"/>
      </c>
      <c r="CQ154" s="2">
        <f t="shared" si="106"/>
      </c>
      <c r="CR154" s="2">
        <f t="shared" si="107"/>
      </c>
      <c r="CS154" s="2">
        <f t="shared" si="108"/>
      </c>
      <c r="CT154" s="2">
        <f t="shared" si="109"/>
      </c>
      <c r="CU154" s="2">
        <f t="shared" si="110"/>
      </c>
      <c r="CV154" s="2">
        <f t="shared" si="111"/>
      </c>
      <c r="DL154" s="2">
        <v>148</v>
      </c>
      <c r="DM154" s="2">
        <f t="shared" si="115"/>
      </c>
      <c r="DN154" s="2">
        <f t="shared" si="116"/>
      </c>
    </row>
    <row r="155" spans="1:118" s="2" customFormat="1" ht="12.75" customHeight="1">
      <c r="A155" s="51">
        <f t="shared" si="87"/>
      </c>
      <c r="B155" s="62">
        <f t="shared" si="88"/>
      </c>
      <c r="C155" s="27"/>
      <c r="D155" s="27"/>
      <c r="E155" s="46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4"/>
      <c r="BC155"/>
      <c r="BE155" s="2">
        <v>101</v>
      </c>
      <c r="BF155" s="25">
        <f t="shared" si="118"/>
        <v>3.364089108910891</v>
      </c>
      <c r="BG155" s="25">
        <f t="shared" si="117"/>
        <v>3.694782178217822</v>
      </c>
      <c r="BH155" s="25">
        <f t="shared" si="117"/>
        <v>3.928287128712871</v>
      </c>
      <c r="BI155" s="25">
        <f t="shared" si="117"/>
        <v>4.10860396039604</v>
      </c>
      <c r="BJ155" s="25">
        <f t="shared" si="117"/>
        <v>4.254732673267326</v>
      </c>
      <c r="BK155" s="25">
        <f t="shared" si="117"/>
        <v>4.377673267326733</v>
      </c>
      <c r="BL155" s="25">
        <f t="shared" si="117"/>
        <v>4.483425742574258</v>
      </c>
      <c r="BM155" s="25">
        <f t="shared" si="117"/>
        <v>4.576178217821782</v>
      </c>
      <c r="BN155" s="25">
        <f t="shared" si="117"/>
        <v>4.658118811881188</v>
      </c>
      <c r="BO155" s="25">
        <f t="shared" si="117"/>
        <v>4.731683168316832</v>
      </c>
      <c r="BP155" s="25">
        <f t="shared" si="117"/>
        <v>4.799247524752475</v>
      </c>
      <c r="BQ155" s="25">
        <f t="shared" si="117"/>
        <v>4.860811881188119</v>
      </c>
      <c r="BR155" s="25">
        <f t="shared" si="117"/>
        <v>4.917376237623762</v>
      </c>
      <c r="BS155" s="25">
        <f t="shared" si="117"/>
        <v>4.969940594059406</v>
      </c>
      <c r="BT155" s="25">
        <f t="shared" si="117"/>
        <v>5.01850495049505</v>
      </c>
      <c r="BU155" s="25">
        <f t="shared" si="117"/>
        <v>5.06469306930693</v>
      </c>
      <c r="BV155" s="25">
        <f t="shared" si="117"/>
        <v>5.107257425742574</v>
      </c>
      <c r="BW155" s="25">
        <f t="shared" si="117"/>
        <v>5.147633663366337</v>
      </c>
      <c r="BY155" s="2">
        <v>101</v>
      </c>
      <c r="BZ155" s="2">
        <f t="shared" si="112"/>
        <v>3.928287128712871</v>
      </c>
      <c r="CB155" s="2">
        <f t="shared" si="113"/>
      </c>
      <c r="CC155" s="2">
        <f t="shared" si="93"/>
      </c>
      <c r="CD155" s="2">
        <f t="shared" si="94"/>
        <v>3.928287128712871</v>
      </c>
      <c r="CE155" s="2">
        <f t="shared" si="95"/>
      </c>
      <c r="CF155" s="2">
        <f t="shared" si="96"/>
      </c>
      <c r="CG155" s="2">
        <f t="shared" si="97"/>
      </c>
      <c r="CH155" s="2">
        <f t="shared" si="98"/>
      </c>
      <c r="CI155" s="2">
        <f t="shared" si="99"/>
      </c>
      <c r="CJ155" s="2">
        <f t="shared" si="100"/>
      </c>
      <c r="CK155" s="2">
        <f t="shared" si="101"/>
      </c>
      <c r="CL155" s="2">
        <f t="shared" si="102"/>
      </c>
      <c r="CM155" s="2">
        <f t="shared" si="103"/>
      </c>
      <c r="CN155" s="2">
        <f t="shared" si="104"/>
      </c>
      <c r="CP155" s="2">
        <f t="shared" si="105"/>
      </c>
      <c r="CQ155" s="2">
        <f t="shared" si="106"/>
      </c>
      <c r="CR155" s="2">
        <f t="shared" si="107"/>
      </c>
      <c r="CS155" s="2">
        <f t="shared" si="108"/>
      </c>
      <c r="CT155" s="2">
        <f t="shared" si="109"/>
      </c>
      <c r="CU155" s="2">
        <f t="shared" si="110"/>
      </c>
      <c r="CV155" s="2">
        <f t="shared" si="111"/>
      </c>
      <c r="DL155" s="2">
        <v>149</v>
      </c>
      <c r="DM155" s="2">
        <f t="shared" si="115"/>
      </c>
      <c r="DN155" s="2">
        <f t="shared" si="116"/>
      </c>
    </row>
    <row r="156" spans="1:118" s="2" customFormat="1" ht="12.75" customHeight="1">
      <c r="A156" s="51">
        <f t="shared" si="87"/>
      </c>
      <c r="B156" s="62">
        <f t="shared" si="88"/>
      </c>
      <c r="C156" s="27"/>
      <c r="D156" s="27"/>
      <c r="E156" s="46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4"/>
      <c r="BC156"/>
      <c r="BE156" s="2">
        <v>102</v>
      </c>
      <c r="BF156" s="25">
        <f t="shared" si="118"/>
        <v>3.3635882352941175</v>
      </c>
      <c r="BG156" s="25">
        <f t="shared" si="117"/>
        <v>3.694176470588235</v>
      </c>
      <c r="BH156" s="25">
        <f t="shared" si="117"/>
        <v>3.9275882352941176</v>
      </c>
      <c r="BI156" s="25">
        <f t="shared" si="117"/>
        <v>4.107823529411765</v>
      </c>
      <c r="BJ156" s="25">
        <f t="shared" si="117"/>
        <v>4.253882352941176</v>
      </c>
      <c r="BK156" s="25">
        <f t="shared" si="117"/>
        <v>4.376764705882353</v>
      </c>
      <c r="BL156" s="25">
        <f t="shared" si="117"/>
        <v>4.482470588235294</v>
      </c>
      <c r="BM156" s="25">
        <f t="shared" si="117"/>
        <v>4.575176470588235</v>
      </c>
      <c r="BN156" s="25">
        <f t="shared" si="117"/>
        <v>4.657058823529412</v>
      </c>
      <c r="BO156" s="25">
        <f t="shared" si="117"/>
        <v>4.7305882352941175</v>
      </c>
      <c r="BP156" s="25">
        <f t="shared" si="117"/>
        <v>4.798117647058823</v>
      </c>
      <c r="BQ156" s="25">
        <f t="shared" si="117"/>
        <v>4.859647058823529</v>
      </c>
      <c r="BR156" s="25">
        <f t="shared" si="117"/>
        <v>4.916176470588235</v>
      </c>
      <c r="BS156" s="25">
        <f t="shared" si="117"/>
        <v>4.968705882352942</v>
      </c>
      <c r="BT156" s="25">
        <f t="shared" si="117"/>
        <v>5.017235294117647</v>
      </c>
      <c r="BU156" s="25">
        <f t="shared" si="117"/>
        <v>5.063411764705882</v>
      </c>
      <c r="BV156" s="25">
        <f t="shared" si="117"/>
        <v>5.105941176470589</v>
      </c>
      <c r="BW156" s="25">
        <f t="shared" si="117"/>
        <v>5.146294117647059</v>
      </c>
      <c r="BY156" s="2">
        <v>102</v>
      </c>
      <c r="BZ156" s="2">
        <f t="shared" si="112"/>
        <v>3.9275882352941176</v>
      </c>
      <c r="CB156" s="2">
        <f t="shared" si="113"/>
      </c>
      <c r="CC156" s="2">
        <f t="shared" si="93"/>
      </c>
      <c r="CD156" s="2">
        <f t="shared" si="94"/>
        <v>3.9275882352941176</v>
      </c>
      <c r="CE156" s="2">
        <f t="shared" si="95"/>
      </c>
      <c r="CF156" s="2">
        <f t="shared" si="96"/>
      </c>
      <c r="CG156" s="2">
        <f t="shared" si="97"/>
      </c>
      <c r="CH156" s="2">
        <f t="shared" si="98"/>
      </c>
      <c r="CI156" s="2">
        <f t="shared" si="99"/>
      </c>
      <c r="CJ156" s="2">
        <f t="shared" si="100"/>
      </c>
      <c r="CK156" s="2">
        <f t="shared" si="101"/>
      </c>
      <c r="CL156" s="2">
        <f t="shared" si="102"/>
      </c>
      <c r="CM156" s="2">
        <f t="shared" si="103"/>
      </c>
      <c r="CN156" s="2">
        <f t="shared" si="104"/>
      </c>
      <c r="CP156" s="2">
        <f t="shared" si="105"/>
      </c>
      <c r="CQ156" s="2">
        <f t="shared" si="106"/>
      </c>
      <c r="CR156" s="2">
        <f t="shared" si="107"/>
      </c>
      <c r="CS156" s="2">
        <f t="shared" si="108"/>
      </c>
      <c r="CT156" s="2">
        <f t="shared" si="109"/>
      </c>
      <c r="CU156" s="2">
        <f t="shared" si="110"/>
      </c>
      <c r="CV156" s="2">
        <f t="shared" si="111"/>
      </c>
      <c r="DL156" s="2">
        <v>150</v>
      </c>
      <c r="DM156" s="2">
        <f t="shared" si="115"/>
      </c>
      <c r="DN156" s="2">
        <f t="shared" si="116"/>
      </c>
    </row>
    <row r="157" spans="1:118" s="2" customFormat="1" ht="12.75" customHeight="1">
      <c r="A157" s="51">
        <f t="shared" si="87"/>
      </c>
      <c r="B157" s="62">
        <f t="shared" si="88"/>
      </c>
      <c r="C157" s="27"/>
      <c r="D157" s="27"/>
      <c r="E157" s="46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4"/>
      <c r="BC157"/>
      <c r="BE157" s="2">
        <v>103</v>
      </c>
      <c r="BF157" s="25">
        <f t="shared" si="118"/>
        <v>3.3630970873786405</v>
      </c>
      <c r="BG157" s="25">
        <f t="shared" si="117"/>
        <v>3.6935825242718447</v>
      </c>
      <c r="BH157" s="25">
        <f t="shared" si="117"/>
        <v>3.926902912621359</v>
      </c>
      <c r="BI157" s="25">
        <f t="shared" si="117"/>
        <v>4.107058252427184</v>
      </c>
      <c r="BJ157" s="25">
        <f t="shared" si="117"/>
        <v>4.25304854368932</v>
      </c>
      <c r="BK157" s="25">
        <f t="shared" si="117"/>
        <v>4.375873786407768</v>
      </c>
      <c r="BL157" s="25">
        <f t="shared" si="117"/>
        <v>4.481533980582524</v>
      </c>
      <c r="BM157" s="25">
        <f t="shared" si="117"/>
        <v>4.574194174757281</v>
      </c>
      <c r="BN157" s="25">
        <f t="shared" si="117"/>
        <v>4.656019417475728</v>
      </c>
      <c r="BO157" s="25">
        <f t="shared" si="117"/>
        <v>4.729514563106797</v>
      </c>
      <c r="BP157" s="25">
        <f t="shared" si="117"/>
        <v>4.797009708737864</v>
      </c>
      <c r="BQ157" s="25">
        <f t="shared" si="117"/>
        <v>4.858504854368932</v>
      </c>
      <c r="BR157" s="25">
        <f t="shared" si="117"/>
        <v>4.915</v>
      </c>
      <c r="BS157" s="25">
        <f t="shared" si="117"/>
        <v>4.9674951456310685</v>
      </c>
      <c r="BT157" s="25">
        <f t="shared" si="117"/>
        <v>5.015990291262137</v>
      </c>
      <c r="BU157" s="25">
        <f t="shared" si="117"/>
        <v>5.062155339805825</v>
      </c>
      <c r="BV157" s="25">
        <f t="shared" si="117"/>
        <v>5.104650485436894</v>
      </c>
      <c r="BW157" s="25">
        <f t="shared" si="117"/>
        <v>5.144980582524272</v>
      </c>
      <c r="BY157" s="2">
        <v>103</v>
      </c>
      <c r="BZ157" s="2">
        <f t="shared" si="112"/>
        <v>3.926902912621359</v>
      </c>
      <c r="CB157" s="2">
        <f t="shared" si="113"/>
      </c>
      <c r="CC157" s="2">
        <f t="shared" si="93"/>
      </c>
      <c r="CD157" s="2">
        <f t="shared" si="94"/>
        <v>3.926902912621359</v>
      </c>
      <c r="CE157" s="2">
        <f t="shared" si="95"/>
      </c>
      <c r="CF157" s="2">
        <f t="shared" si="96"/>
      </c>
      <c r="CG157" s="2">
        <f t="shared" si="97"/>
      </c>
      <c r="CH157" s="2">
        <f t="shared" si="98"/>
      </c>
      <c r="CI157" s="2">
        <f t="shared" si="99"/>
      </c>
      <c r="CJ157" s="2">
        <f t="shared" si="100"/>
      </c>
      <c r="CK157" s="2">
        <f t="shared" si="101"/>
      </c>
      <c r="CL157" s="2">
        <f t="shared" si="102"/>
      </c>
      <c r="CM157" s="2">
        <f t="shared" si="103"/>
      </c>
      <c r="CN157" s="2">
        <f t="shared" si="104"/>
      </c>
      <c r="CP157" s="2">
        <f t="shared" si="105"/>
      </c>
      <c r="CQ157" s="2">
        <f t="shared" si="106"/>
      </c>
      <c r="CR157" s="2">
        <f t="shared" si="107"/>
      </c>
      <c r="CS157" s="2">
        <f t="shared" si="108"/>
      </c>
      <c r="CT157" s="2">
        <f t="shared" si="109"/>
      </c>
      <c r="CU157" s="2">
        <f t="shared" si="110"/>
      </c>
      <c r="CV157" s="2">
        <f t="shared" si="111"/>
      </c>
      <c r="DL157" s="2">
        <v>151</v>
      </c>
      <c r="DM157" s="2">
        <f t="shared" si="115"/>
      </c>
      <c r="DN157" s="2">
        <f t="shared" si="116"/>
      </c>
    </row>
    <row r="158" spans="1:118" s="2" customFormat="1" ht="12.75" customHeight="1">
      <c r="A158" s="51">
        <f t="shared" si="87"/>
      </c>
      <c r="B158" s="62">
        <f t="shared" si="88"/>
      </c>
      <c r="C158" s="27"/>
      <c r="D158" s="27"/>
      <c r="E158" s="46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4"/>
      <c r="BC158"/>
      <c r="BE158" s="2">
        <v>104</v>
      </c>
      <c r="BF158" s="25">
        <f t="shared" si="118"/>
        <v>3.3626153846153843</v>
      </c>
      <c r="BG158" s="25">
        <f t="shared" si="117"/>
        <v>3.693</v>
      </c>
      <c r="BH158" s="25">
        <f t="shared" si="117"/>
        <v>3.926230769230769</v>
      </c>
      <c r="BI158" s="25">
        <f t="shared" si="117"/>
        <v>4.106307692307692</v>
      </c>
      <c r="BJ158" s="25">
        <f t="shared" si="117"/>
        <v>4.252230769230769</v>
      </c>
      <c r="BK158" s="25">
        <f t="shared" si="117"/>
        <v>4.375</v>
      </c>
      <c r="BL158" s="25">
        <f t="shared" si="117"/>
        <v>4.480615384615384</v>
      </c>
      <c r="BM158" s="25">
        <f t="shared" si="117"/>
        <v>4.5732307692307685</v>
      </c>
      <c r="BN158" s="25">
        <f t="shared" si="117"/>
        <v>4.655</v>
      </c>
      <c r="BO158" s="25">
        <f t="shared" si="117"/>
        <v>4.728461538461539</v>
      </c>
      <c r="BP158" s="25">
        <f t="shared" si="117"/>
        <v>4.795923076923077</v>
      </c>
      <c r="BQ158" s="25">
        <f t="shared" si="117"/>
        <v>4.857384615384615</v>
      </c>
      <c r="BR158" s="25">
        <f t="shared" si="117"/>
        <v>4.913846153846154</v>
      </c>
      <c r="BS158" s="25">
        <f t="shared" si="117"/>
        <v>4.9663076923076925</v>
      </c>
      <c r="BT158" s="25">
        <f t="shared" si="117"/>
        <v>5.014769230769231</v>
      </c>
      <c r="BU158" s="25">
        <f t="shared" si="117"/>
        <v>5.060923076923077</v>
      </c>
      <c r="BV158" s="25">
        <f t="shared" si="117"/>
        <v>5.103384615384615</v>
      </c>
      <c r="BW158" s="25">
        <f t="shared" si="117"/>
        <v>5.143692307692308</v>
      </c>
      <c r="BY158" s="2">
        <v>104</v>
      </c>
      <c r="BZ158" s="2">
        <f t="shared" si="112"/>
        <v>3.926230769230769</v>
      </c>
      <c r="CB158" s="2">
        <f t="shared" si="113"/>
      </c>
      <c r="CC158" s="2">
        <f t="shared" si="93"/>
      </c>
      <c r="CD158" s="2">
        <f t="shared" si="94"/>
        <v>3.926230769230769</v>
      </c>
      <c r="CE158" s="2">
        <f t="shared" si="95"/>
      </c>
      <c r="CF158" s="2">
        <f t="shared" si="96"/>
      </c>
      <c r="CG158" s="2">
        <f t="shared" si="97"/>
      </c>
      <c r="CH158" s="2">
        <f t="shared" si="98"/>
      </c>
      <c r="CI158" s="2">
        <f t="shared" si="99"/>
      </c>
      <c r="CJ158" s="2">
        <f t="shared" si="100"/>
      </c>
      <c r="CK158" s="2">
        <f t="shared" si="101"/>
      </c>
      <c r="CL158" s="2">
        <f t="shared" si="102"/>
      </c>
      <c r="CM158" s="2">
        <f t="shared" si="103"/>
      </c>
      <c r="CN158" s="2">
        <f t="shared" si="104"/>
      </c>
      <c r="CP158" s="2">
        <f t="shared" si="105"/>
      </c>
      <c r="CQ158" s="2">
        <f t="shared" si="106"/>
      </c>
      <c r="CR158" s="2">
        <f t="shared" si="107"/>
      </c>
      <c r="CS158" s="2">
        <f t="shared" si="108"/>
      </c>
      <c r="CT158" s="2">
        <f t="shared" si="109"/>
      </c>
      <c r="CU158" s="2">
        <f t="shared" si="110"/>
      </c>
      <c r="CV158" s="2">
        <f t="shared" si="111"/>
      </c>
      <c r="DL158" s="2">
        <v>152</v>
      </c>
      <c r="DM158" s="2">
        <f t="shared" si="115"/>
      </c>
      <c r="DN158" s="2">
        <f t="shared" si="116"/>
      </c>
    </row>
    <row r="159" spans="1:118" s="2" customFormat="1" ht="12.75" customHeight="1">
      <c r="A159" s="51">
        <f t="shared" si="87"/>
      </c>
      <c r="B159" s="62">
        <f t="shared" si="88"/>
      </c>
      <c r="C159" s="27"/>
      <c r="D159" s="27"/>
      <c r="E159" s="46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4"/>
      <c r="BC159"/>
      <c r="BE159" s="2">
        <v>105</v>
      </c>
      <c r="BF159" s="25">
        <f t="shared" si="118"/>
        <v>3.362142857142857</v>
      </c>
      <c r="BG159" s="25">
        <f t="shared" si="117"/>
        <v>3.6924285714285716</v>
      </c>
      <c r="BH159" s="25">
        <f t="shared" si="117"/>
        <v>3.9255714285714283</v>
      </c>
      <c r="BI159" s="25">
        <f t="shared" si="117"/>
        <v>4.105571428571428</v>
      </c>
      <c r="BJ159" s="25">
        <f t="shared" si="117"/>
        <v>4.251428571428571</v>
      </c>
      <c r="BK159" s="25">
        <f t="shared" si="117"/>
        <v>4.374142857142857</v>
      </c>
      <c r="BL159" s="25">
        <f t="shared" si="117"/>
        <v>4.4797142857142855</v>
      </c>
      <c r="BM159" s="25">
        <f t="shared" si="117"/>
        <v>4.572285714285714</v>
      </c>
      <c r="BN159" s="25">
        <f t="shared" si="117"/>
        <v>4.654</v>
      </c>
      <c r="BO159" s="25">
        <f t="shared" si="117"/>
        <v>4.727428571428572</v>
      </c>
      <c r="BP159" s="25">
        <f t="shared" si="117"/>
        <v>4.7948571428571425</v>
      </c>
      <c r="BQ159" s="25">
        <f t="shared" si="117"/>
        <v>4.856285714285714</v>
      </c>
      <c r="BR159" s="25">
        <f t="shared" si="117"/>
        <v>4.912714285714285</v>
      </c>
      <c r="BS159" s="25">
        <f t="shared" si="117"/>
        <v>4.965142857142857</v>
      </c>
      <c r="BT159" s="25">
        <f t="shared" si="117"/>
        <v>5.013571428571429</v>
      </c>
      <c r="BU159" s="25">
        <f t="shared" si="117"/>
        <v>5.059714285714286</v>
      </c>
      <c r="BV159" s="25">
        <f t="shared" si="117"/>
        <v>5.102142857142858</v>
      </c>
      <c r="BW159" s="25">
        <f t="shared" si="117"/>
        <v>5.142428571428572</v>
      </c>
      <c r="BY159" s="2">
        <v>105</v>
      </c>
      <c r="BZ159" s="2">
        <f t="shared" si="112"/>
        <v>3.9255714285714283</v>
      </c>
      <c r="CB159" s="2">
        <f t="shared" si="113"/>
      </c>
      <c r="CC159" s="2">
        <f t="shared" si="93"/>
      </c>
      <c r="CD159" s="2">
        <f t="shared" si="94"/>
        <v>3.9255714285714283</v>
      </c>
      <c r="CE159" s="2">
        <f t="shared" si="95"/>
      </c>
      <c r="CF159" s="2">
        <f t="shared" si="96"/>
      </c>
      <c r="CG159" s="2">
        <f t="shared" si="97"/>
      </c>
      <c r="CH159" s="2">
        <f t="shared" si="98"/>
      </c>
      <c r="CI159" s="2">
        <f t="shared" si="99"/>
      </c>
      <c r="CJ159" s="2">
        <f t="shared" si="100"/>
      </c>
      <c r="CK159" s="2">
        <f t="shared" si="101"/>
      </c>
      <c r="CL159" s="2">
        <f t="shared" si="102"/>
      </c>
      <c r="CM159" s="2">
        <f t="shared" si="103"/>
      </c>
      <c r="CN159" s="2">
        <f t="shared" si="104"/>
      </c>
      <c r="CP159" s="2">
        <f t="shared" si="105"/>
      </c>
      <c r="CQ159" s="2">
        <f t="shared" si="106"/>
      </c>
      <c r="CR159" s="2">
        <f t="shared" si="107"/>
      </c>
      <c r="CS159" s="2">
        <f t="shared" si="108"/>
      </c>
      <c r="CT159" s="2">
        <f t="shared" si="109"/>
      </c>
      <c r="CU159" s="2">
        <f t="shared" si="110"/>
      </c>
      <c r="CV159" s="2">
        <f t="shared" si="111"/>
      </c>
      <c r="DL159" s="2">
        <v>153</v>
      </c>
      <c r="DM159" s="2">
        <f t="shared" si="115"/>
      </c>
      <c r="DN159" s="2">
        <f t="shared" si="116"/>
      </c>
    </row>
    <row r="160" spans="1:118" s="2" customFormat="1" ht="12.75" customHeight="1">
      <c r="A160" s="51">
        <f t="shared" si="87"/>
      </c>
      <c r="B160" s="62">
        <f t="shared" si="88"/>
      </c>
      <c r="C160" s="27"/>
      <c r="D160" s="27"/>
      <c r="E160" s="46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4"/>
      <c r="BC160"/>
      <c r="BE160" s="2">
        <v>106</v>
      </c>
      <c r="BF160" s="25">
        <f t="shared" si="118"/>
        <v>3.361679245283019</v>
      </c>
      <c r="BG160" s="25">
        <f t="shared" si="117"/>
        <v>3.691867924528302</v>
      </c>
      <c r="BH160" s="25">
        <f t="shared" si="117"/>
        <v>3.9249245283018865</v>
      </c>
      <c r="BI160" s="25">
        <f t="shared" si="117"/>
        <v>4.104849056603774</v>
      </c>
      <c r="BJ160" s="25">
        <f t="shared" si="117"/>
        <v>4.250641509433962</v>
      </c>
      <c r="BK160" s="25">
        <f t="shared" si="117"/>
        <v>4.373301886792453</v>
      </c>
      <c r="BL160" s="25">
        <f t="shared" si="117"/>
        <v>4.478830188679245</v>
      </c>
      <c r="BM160" s="25">
        <f t="shared" si="117"/>
        <v>4.571358490566038</v>
      </c>
      <c r="BN160" s="25">
        <f t="shared" si="117"/>
        <v>4.653018867924528</v>
      </c>
      <c r="BO160" s="25">
        <f t="shared" si="117"/>
        <v>4.726415094339623</v>
      </c>
      <c r="BP160" s="25">
        <f t="shared" si="117"/>
        <v>4.793811320754717</v>
      </c>
      <c r="BQ160" s="25">
        <f t="shared" si="117"/>
        <v>4.855207547169811</v>
      </c>
      <c r="BR160" s="25">
        <f t="shared" si="117"/>
        <v>4.911603773584906</v>
      </c>
      <c r="BS160" s="25">
        <f t="shared" si="117"/>
        <v>4.964</v>
      </c>
      <c r="BT160" s="25">
        <f t="shared" si="117"/>
        <v>5.0123962264150945</v>
      </c>
      <c r="BU160" s="25">
        <f t="shared" si="117"/>
        <v>5.058528301886792</v>
      </c>
      <c r="BV160" s="25">
        <f aca="true" t="shared" si="119" ref="BG160:BW173">BV$114+(BV$174-BV$114)*(1/$BE160-1/$BE$114)/(1/$BE$174-1/$BE$114)</f>
        <v>5.100924528301887</v>
      </c>
      <c r="BW160" s="25">
        <f t="shared" si="119"/>
        <v>5.141188679245284</v>
      </c>
      <c r="BY160" s="2">
        <v>106</v>
      </c>
      <c r="BZ160" s="2">
        <f t="shared" si="112"/>
        <v>3.9249245283018865</v>
      </c>
      <c r="CB160" s="2">
        <f t="shared" si="113"/>
      </c>
      <c r="CC160" s="2">
        <f t="shared" si="93"/>
      </c>
      <c r="CD160" s="2">
        <f t="shared" si="94"/>
        <v>3.9249245283018865</v>
      </c>
      <c r="CE160" s="2">
        <f t="shared" si="95"/>
      </c>
      <c r="CF160" s="2">
        <f t="shared" si="96"/>
      </c>
      <c r="CG160" s="2">
        <f t="shared" si="97"/>
      </c>
      <c r="CH160" s="2">
        <f t="shared" si="98"/>
      </c>
      <c r="CI160" s="2">
        <f t="shared" si="99"/>
      </c>
      <c r="CJ160" s="2">
        <f t="shared" si="100"/>
      </c>
      <c r="CK160" s="2">
        <f t="shared" si="101"/>
      </c>
      <c r="CL160" s="2">
        <f t="shared" si="102"/>
      </c>
      <c r="CM160" s="2">
        <f t="shared" si="103"/>
      </c>
      <c r="CN160" s="2">
        <f t="shared" si="104"/>
      </c>
      <c r="CP160" s="2">
        <f t="shared" si="105"/>
      </c>
      <c r="CQ160" s="2">
        <f t="shared" si="106"/>
      </c>
      <c r="CR160" s="2">
        <f t="shared" si="107"/>
      </c>
      <c r="CS160" s="2">
        <f t="shared" si="108"/>
      </c>
      <c r="CT160" s="2">
        <f t="shared" si="109"/>
      </c>
      <c r="CU160" s="2">
        <f t="shared" si="110"/>
      </c>
      <c r="CV160" s="2">
        <f t="shared" si="111"/>
      </c>
      <c r="DL160" s="2">
        <v>154</v>
      </c>
      <c r="DM160" s="2">
        <f t="shared" si="115"/>
      </c>
      <c r="DN160" s="2">
        <f t="shared" si="116"/>
      </c>
    </row>
    <row r="161" spans="1:118" s="2" customFormat="1" ht="12.75" customHeight="1">
      <c r="A161" s="51">
        <f t="shared" si="87"/>
      </c>
      <c r="B161" s="62">
        <f t="shared" si="88"/>
      </c>
      <c r="C161" s="27"/>
      <c r="D161" s="27"/>
      <c r="E161" s="46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4"/>
      <c r="BC161"/>
      <c r="BE161" s="2">
        <v>107</v>
      </c>
      <c r="BF161" s="25">
        <f t="shared" si="118"/>
        <v>3.3612242990654204</v>
      </c>
      <c r="BG161" s="25">
        <f t="shared" si="119"/>
        <v>3.691317757009346</v>
      </c>
      <c r="BH161" s="25">
        <f t="shared" si="119"/>
        <v>3.924289719626168</v>
      </c>
      <c r="BI161" s="25">
        <f t="shared" si="119"/>
        <v>4.104140186915888</v>
      </c>
      <c r="BJ161" s="25">
        <f t="shared" si="119"/>
        <v>4.2498691588785045</v>
      </c>
      <c r="BK161" s="25">
        <f t="shared" si="119"/>
        <v>4.372476635514019</v>
      </c>
      <c r="BL161" s="25">
        <f t="shared" si="119"/>
        <v>4.47796261682243</v>
      </c>
      <c r="BM161" s="25">
        <f t="shared" si="119"/>
        <v>4.570448598130841</v>
      </c>
      <c r="BN161" s="25">
        <f t="shared" si="119"/>
        <v>4.652056074766355</v>
      </c>
      <c r="BO161" s="25">
        <f t="shared" si="119"/>
        <v>4.725420560747664</v>
      </c>
      <c r="BP161" s="25">
        <f t="shared" si="119"/>
        <v>4.792785046728972</v>
      </c>
      <c r="BQ161" s="25">
        <f t="shared" si="119"/>
        <v>4.85414953271028</v>
      </c>
      <c r="BR161" s="25">
        <f t="shared" si="119"/>
        <v>4.910514018691589</v>
      </c>
      <c r="BS161" s="25">
        <f t="shared" si="119"/>
        <v>4.962878504672897</v>
      </c>
      <c r="BT161" s="25">
        <f t="shared" si="119"/>
        <v>5.011242990654206</v>
      </c>
      <c r="BU161" s="25">
        <f t="shared" si="119"/>
        <v>5.057364485981308</v>
      </c>
      <c r="BV161" s="25">
        <f t="shared" si="119"/>
        <v>5.099728971962617</v>
      </c>
      <c r="BW161" s="25">
        <f t="shared" si="119"/>
        <v>5.139971962616823</v>
      </c>
      <c r="BY161" s="2">
        <v>107</v>
      </c>
      <c r="BZ161" s="2">
        <f t="shared" si="112"/>
        <v>3.924289719626168</v>
      </c>
      <c r="CB161" s="2">
        <f t="shared" si="113"/>
      </c>
      <c r="CC161" s="2">
        <f t="shared" si="93"/>
      </c>
      <c r="CD161" s="2">
        <f t="shared" si="94"/>
        <v>3.924289719626168</v>
      </c>
      <c r="CE161" s="2">
        <f t="shared" si="95"/>
      </c>
      <c r="CF161" s="2">
        <f t="shared" si="96"/>
      </c>
      <c r="CG161" s="2">
        <f t="shared" si="97"/>
      </c>
      <c r="CH161" s="2">
        <f t="shared" si="98"/>
      </c>
      <c r="CI161" s="2">
        <f t="shared" si="99"/>
      </c>
      <c r="CJ161" s="2">
        <f t="shared" si="100"/>
      </c>
      <c r="CK161" s="2">
        <f t="shared" si="101"/>
      </c>
      <c r="CL161" s="2">
        <f t="shared" si="102"/>
      </c>
      <c r="CM161" s="2">
        <f t="shared" si="103"/>
      </c>
      <c r="CN161" s="2">
        <f t="shared" si="104"/>
      </c>
      <c r="CP161" s="2">
        <f t="shared" si="105"/>
      </c>
      <c r="CQ161" s="2">
        <f t="shared" si="106"/>
      </c>
      <c r="CR161" s="2">
        <f t="shared" si="107"/>
      </c>
      <c r="CS161" s="2">
        <f t="shared" si="108"/>
      </c>
      <c r="CT161" s="2">
        <f t="shared" si="109"/>
      </c>
      <c r="CU161" s="2">
        <f t="shared" si="110"/>
      </c>
      <c r="CV161" s="2">
        <f t="shared" si="111"/>
      </c>
      <c r="DL161" s="2">
        <v>155</v>
      </c>
      <c r="DM161" s="2">
        <f t="shared" si="115"/>
      </c>
      <c r="DN161" s="2">
        <f t="shared" si="116"/>
      </c>
    </row>
    <row r="162" spans="1:118" s="2" customFormat="1" ht="12.75" customHeight="1">
      <c r="A162" s="51">
        <f t="shared" si="87"/>
      </c>
      <c r="B162" s="62">
        <f t="shared" si="88"/>
      </c>
      <c r="C162" s="27"/>
      <c r="D162" s="27"/>
      <c r="E162" s="46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4"/>
      <c r="BC162"/>
      <c r="BE162" s="2">
        <v>108</v>
      </c>
      <c r="BF162" s="25">
        <f t="shared" si="118"/>
        <v>3.360777777777778</v>
      </c>
      <c r="BG162" s="25">
        <f t="shared" si="119"/>
        <v>3.690777777777778</v>
      </c>
      <c r="BH162" s="25">
        <f t="shared" si="119"/>
        <v>3.9236666666666666</v>
      </c>
      <c r="BI162" s="25">
        <f t="shared" si="119"/>
        <v>4.1034444444444444</v>
      </c>
      <c r="BJ162" s="25">
        <f t="shared" si="119"/>
        <v>4.249111111111111</v>
      </c>
      <c r="BK162" s="25">
        <f t="shared" si="119"/>
        <v>4.371666666666667</v>
      </c>
      <c r="BL162" s="25">
        <f t="shared" si="119"/>
        <v>4.477111111111111</v>
      </c>
      <c r="BM162" s="25">
        <f t="shared" si="119"/>
        <v>4.569555555555556</v>
      </c>
      <c r="BN162" s="25">
        <f t="shared" si="119"/>
        <v>4.651111111111111</v>
      </c>
      <c r="BO162" s="25">
        <f t="shared" si="119"/>
        <v>4.724444444444445</v>
      </c>
      <c r="BP162" s="25">
        <f t="shared" si="119"/>
        <v>4.791777777777778</v>
      </c>
      <c r="BQ162" s="25">
        <f t="shared" si="119"/>
        <v>4.853111111111111</v>
      </c>
      <c r="BR162" s="25">
        <f t="shared" si="119"/>
        <v>4.9094444444444445</v>
      </c>
      <c r="BS162" s="25">
        <f t="shared" si="119"/>
        <v>4.961777777777778</v>
      </c>
      <c r="BT162" s="25">
        <f t="shared" si="119"/>
        <v>5.010111111111112</v>
      </c>
      <c r="BU162" s="25">
        <f t="shared" si="119"/>
        <v>5.056222222222222</v>
      </c>
      <c r="BV162" s="25">
        <f t="shared" si="119"/>
        <v>5.0985555555555555</v>
      </c>
      <c r="BW162" s="25">
        <f t="shared" si="119"/>
        <v>5.138777777777778</v>
      </c>
      <c r="BY162" s="2">
        <v>108</v>
      </c>
      <c r="BZ162" s="2">
        <f t="shared" si="112"/>
        <v>3.9236666666666666</v>
      </c>
      <c r="CB162" s="2">
        <f t="shared" si="113"/>
      </c>
      <c r="CC162" s="2">
        <f t="shared" si="93"/>
      </c>
      <c r="CD162" s="2">
        <f t="shared" si="94"/>
        <v>3.9236666666666666</v>
      </c>
      <c r="CE162" s="2">
        <f t="shared" si="95"/>
      </c>
      <c r="CF162" s="2">
        <f t="shared" si="96"/>
      </c>
      <c r="CG162" s="2">
        <f t="shared" si="97"/>
      </c>
      <c r="CH162" s="2">
        <f t="shared" si="98"/>
      </c>
      <c r="CI162" s="2">
        <f t="shared" si="99"/>
      </c>
      <c r="CJ162" s="2">
        <f t="shared" si="100"/>
      </c>
      <c r="CK162" s="2">
        <f t="shared" si="101"/>
      </c>
      <c r="CL162" s="2">
        <f t="shared" si="102"/>
      </c>
      <c r="CM162" s="2">
        <f t="shared" si="103"/>
      </c>
      <c r="CN162" s="2">
        <f t="shared" si="104"/>
      </c>
      <c r="CP162" s="2">
        <f t="shared" si="105"/>
      </c>
      <c r="CQ162" s="2">
        <f t="shared" si="106"/>
      </c>
      <c r="CR162" s="2">
        <f t="shared" si="107"/>
      </c>
      <c r="CS162" s="2">
        <f t="shared" si="108"/>
      </c>
      <c r="CT162" s="2">
        <f t="shared" si="109"/>
      </c>
      <c r="CU162" s="2">
        <f t="shared" si="110"/>
      </c>
      <c r="CV162" s="2">
        <f t="shared" si="111"/>
      </c>
      <c r="DL162" s="2">
        <v>156</v>
      </c>
      <c r="DM162" s="2">
        <f t="shared" si="115"/>
      </c>
      <c r="DN162" s="2">
        <f t="shared" si="116"/>
      </c>
    </row>
    <row r="163" spans="1:118" s="2" customFormat="1" ht="12.75" customHeight="1">
      <c r="A163" s="51">
        <f t="shared" si="87"/>
      </c>
      <c r="B163" s="62">
        <f t="shared" si="88"/>
      </c>
      <c r="C163" s="27"/>
      <c r="D163" s="27"/>
      <c r="E163" s="46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4"/>
      <c r="BC163"/>
      <c r="BE163" s="2">
        <v>109</v>
      </c>
      <c r="BF163" s="25">
        <f t="shared" si="118"/>
        <v>3.3603394495412844</v>
      </c>
      <c r="BG163" s="25">
        <f t="shared" si="119"/>
        <v>3.6902477064220185</v>
      </c>
      <c r="BH163" s="25">
        <f t="shared" si="119"/>
        <v>3.9230550458715596</v>
      </c>
      <c r="BI163" s="25">
        <f t="shared" si="119"/>
        <v>4.102761467889908</v>
      </c>
      <c r="BJ163" s="25">
        <f t="shared" si="119"/>
        <v>4.248366972477064</v>
      </c>
      <c r="BK163" s="25">
        <f t="shared" si="119"/>
        <v>4.370871559633028</v>
      </c>
      <c r="BL163" s="25">
        <f t="shared" si="119"/>
        <v>4.476275229357798</v>
      </c>
      <c r="BM163" s="25">
        <f t="shared" si="119"/>
        <v>4.568678899082569</v>
      </c>
      <c r="BN163" s="25">
        <f t="shared" si="119"/>
        <v>4.650183486238532</v>
      </c>
      <c r="BO163" s="25">
        <f t="shared" si="119"/>
        <v>4.723486238532111</v>
      </c>
      <c r="BP163" s="25">
        <f t="shared" si="119"/>
        <v>4.790788990825688</v>
      </c>
      <c r="BQ163" s="25">
        <f t="shared" si="119"/>
        <v>4.852091743119265</v>
      </c>
      <c r="BR163" s="25">
        <f t="shared" si="119"/>
        <v>4.908394495412844</v>
      </c>
      <c r="BS163" s="25">
        <f t="shared" si="119"/>
        <v>4.960697247706422</v>
      </c>
      <c r="BT163" s="25">
        <f t="shared" si="119"/>
        <v>5.009</v>
      </c>
      <c r="BU163" s="25">
        <f t="shared" si="119"/>
        <v>5.055100917431193</v>
      </c>
      <c r="BV163" s="25">
        <f t="shared" si="119"/>
        <v>5.097403669724771</v>
      </c>
      <c r="BW163" s="25">
        <f t="shared" si="119"/>
        <v>5.137605504587156</v>
      </c>
      <c r="BY163" s="2">
        <v>109</v>
      </c>
      <c r="BZ163" s="2">
        <f t="shared" si="112"/>
        <v>3.9230550458715596</v>
      </c>
      <c r="CB163" s="2">
        <f t="shared" si="113"/>
      </c>
      <c r="CC163" s="2">
        <f t="shared" si="93"/>
      </c>
      <c r="CD163" s="2">
        <f t="shared" si="94"/>
        <v>3.9230550458715596</v>
      </c>
      <c r="CE163" s="2">
        <f t="shared" si="95"/>
      </c>
      <c r="CF163" s="2">
        <f t="shared" si="96"/>
      </c>
      <c r="CG163" s="2">
        <f t="shared" si="97"/>
      </c>
      <c r="CH163" s="2">
        <f t="shared" si="98"/>
      </c>
      <c r="CI163" s="2">
        <f t="shared" si="99"/>
      </c>
      <c r="CJ163" s="2">
        <f t="shared" si="100"/>
      </c>
      <c r="CK163" s="2">
        <f t="shared" si="101"/>
      </c>
      <c r="CL163" s="2">
        <f t="shared" si="102"/>
      </c>
      <c r="CM163" s="2">
        <f t="shared" si="103"/>
      </c>
      <c r="CN163" s="2">
        <f t="shared" si="104"/>
      </c>
      <c r="CP163" s="2">
        <f t="shared" si="105"/>
      </c>
      <c r="CQ163" s="2">
        <f t="shared" si="106"/>
      </c>
      <c r="CR163" s="2">
        <f t="shared" si="107"/>
      </c>
      <c r="CS163" s="2">
        <f t="shared" si="108"/>
      </c>
      <c r="CT163" s="2">
        <f t="shared" si="109"/>
      </c>
      <c r="CU163" s="2">
        <f t="shared" si="110"/>
      </c>
      <c r="CV163" s="2">
        <f t="shared" si="111"/>
      </c>
      <c r="DL163" s="2">
        <v>157</v>
      </c>
      <c r="DM163" s="2">
        <f t="shared" si="115"/>
      </c>
      <c r="DN163" s="2">
        <f t="shared" si="116"/>
      </c>
    </row>
    <row r="164" spans="1:118" s="2" customFormat="1" ht="12.75" customHeight="1">
      <c r="A164" s="51">
        <f t="shared" si="87"/>
      </c>
      <c r="B164" s="62">
        <f t="shared" si="88"/>
      </c>
      <c r="C164" s="27"/>
      <c r="D164" s="27"/>
      <c r="E164" s="46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4"/>
      <c r="BC164"/>
      <c r="BE164" s="2">
        <v>110</v>
      </c>
      <c r="BF164" s="25">
        <f t="shared" si="118"/>
        <v>3.359909090909091</v>
      </c>
      <c r="BG164" s="25">
        <f t="shared" si="119"/>
        <v>3.6897272727272727</v>
      </c>
      <c r="BH164" s="25">
        <f t="shared" si="119"/>
        <v>3.922454545454545</v>
      </c>
      <c r="BI164" s="25">
        <f t="shared" si="119"/>
        <v>4.102090909090909</v>
      </c>
      <c r="BJ164" s="25">
        <f t="shared" si="119"/>
        <v>4.247636363636364</v>
      </c>
      <c r="BK164" s="25">
        <f t="shared" si="119"/>
        <v>4.3700909090909095</v>
      </c>
      <c r="BL164" s="25">
        <f t="shared" si="119"/>
        <v>4.475454545454546</v>
      </c>
      <c r="BM164" s="25">
        <f t="shared" si="119"/>
        <v>4.567818181818182</v>
      </c>
      <c r="BN164" s="25">
        <f t="shared" si="119"/>
        <v>4.649272727272727</v>
      </c>
      <c r="BO164" s="25">
        <f t="shared" si="119"/>
        <v>4.722545454545455</v>
      </c>
      <c r="BP164" s="25">
        <f t="shared" si="119"/>
        <v>4.789818181818181</v>
      </c>
      <c r="BQ164" s="25">
        <f t="shared" si="119"/>
        <v>4.8510909090909085</v>
      </c>
      <c r="BR164" s="25">
        <f t="shared" si="119"/>
        <v>4.907363636363636</v>
      </c>
      <c r="BS164" s="25">
        <f t="shared" si="119"/>
        <v>4.959636363636363</v>
      </c>
      <c r="BT164" s="25">
        <f t="shared" si="119"/>
        <v>5.0079090909090915</v>
      </c>
      <c r="BU164" s="25">
        <f t="shared" si="119"/>
        <v>5.053999999999999</v>
      </c>
      <c r="BV164" s="25">
        <f t="shared" si="119"/>
        <v>5.096272727272727</v>
      </c>
      <c r="BW164" s="25">
        <f t="shared" si="119"/>
        <v>5.136454545454546</v>
      </c>
      <c r="BY164" s="2">
        <v>110</v>
      </c>
      <c r="BZ164" s="2">
        <f t="shared" si="112"/>
        <v>3.922454545454545</v>
      </c>
      <c r="CB164" s="2">
        <f t="shared" si="113"/>
      </c>
      <c r="CC164" s="2">
        <f t="shared" si="93"/>
      </c>
      <c r="CD164" s="2">
        <f t="shared" si="94"/>
        <v>3.922454545454545</v>
      </c>
      <c r="CE164" s="2">
        <f t="shared" si="95"/>
      </c>
      <c r="CF164" s="2">
        <f t="shared" si="96"/>
      </c>
      <c r="CG164" s="2">
        <f t="shared" si="97"/>
      </c>
      <c r="CH164" s="2">
        <f t="shared" si="98"/>
      </c>
      <c r="CI164" s="2">
        <f t="shared" si="99"/>
      </c>
      <c r="CJ164" s="2">
        <f t="shared" si="100"/>
      </c>
      <c r="CK164" s="2">
        <f t="shared" si="101"/>
      </c>
      <c r="CL164" s="2">
        <f t="shared" si="102"/>
      </c>
      <c r="CM164" s="2">
        <f t="shared" si="103"/>
      </c>
      <c r="CN164" s="2">
        <f t="shared" si="104"/>
      </c>
      <c r="CP164" s="2">
        <f t="shared" si="105"/>
      </c>
      <c r="CQ164" s="2">
        <f t="shared" si="106"/>
      </c>
      <c r="CR164" s="2">
        <f t="shared" si="107"/>
      </c>
      <c r="CS164" s="2">
        <f t="shared" si="108"/>
      </c>
      <c r="CT164" s="2">
        <f t="shared" si="109"/>
      </c>
      <c r="CU164" s="2">
        <f t="shared" si="110"/>
      </c>
      <c r="CV164" s="2">
        <f t="shared" si="111"/>
      </c>
      <c r="DL164" s="2">
        <v>158</v>
      </c>
      <c r="DM164" s="2">
        <f t="shared" si="115"/>
      </c>
      <c r="DN164" s="2">
        <f t="shared" si="116"/>
      </c>
    </row>
    <row r="165" spans="1:118" s="2" customFormat="1" ht="12.75" customHeight="1">
      <c r="A165" s="51">
        <f t="shared" si="87"/>
      </c>
      <c r="B165" s="62">
        <f t="shared" si="88"/>
      </c>
      <c r="C165" s="27"/>
      <c r="D165" s="27"/>
      <c r="E165" s="46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4"/>
      <c r="BC165"/>
      <c r="BE165" s="2">
        <v>111</v>
      </c>
      <c r="BF165" s="25">
        <f t="shared" si="118"/>
        <v>3.359486486486486</v>
      </c>
      <c r="BG165" s="25">
        <f t="shared" si="119"/>
        <v>3.689216216216216</v>
      </c>
      <c r="BH165" s="25">
        <f t="shared" si="119"/>
        <v>3.921864864864865</v>
      </c>
      <c r="BI165" s="25">
        <f t="shared" si="119"/>
        <v>4.101432432432433</v>
      </c>
      <c r="BJ165" s="25">
        <f t="shared" si="119"/>
        <v>4.246918918918919</v>
      </c>
      <c r="BK165" s="25">
        <f t="shared" si="119"/>
        <v>4.3693243243243245</v>
      </c>
      <c r="BL165" s="25">
        <f t="shared" si="119"/>
        <v>4.474648648648649</v>
      </c>
      <c r="BM165" s="25">
        <f t="shared" si="119"/>
        <v>4.566972972972972</v>
      </c>
      <c r="BN165" s="25">
        <f t="shared" si="119"/>
        <v>4.6483783783783785</v>
      </c>
      <c r="BO165" s="25">
        <f t="shared" si="119"/>
        <v>4.721621621621622</v>
      </c>
      <c r="BP165" s="25">
        <f t="shared" si="119"/>
        <v>4.788864864864864</v>
      </c>
      <c r="BQ165" s="25">
        <f t="shared" si="119"/>
        <v>4.850108108108108</v>
      </c>
      <c r="BR165" s="25">
        <f t="shared" si="119"/>
        <v>4.9063513513513515</v>
      </c>
      <c r="BS165" s="25">
        <f t="shared" si="119"/>
        <v>4.958594594594595</v>
      </c>
      <c r="BT165" s="25">
        <f t="shared" si="119"/>
        <v>5.006837837837838</v>
      </c>
      <c r="BU165" s="25">
        <f t="shared" si="119"/>
        <v>5.052918918918919</v>
      </c>
      <c r="BV165" s="25">
        <f t="shared" si="119"/>
        <v>5.095162162162162</v>
      </c>
      <c r="BW165" s="25">
        <f t="shared" si="119"/>
        <v>5.1353243243243245</v>
      </c>
      <c r="BY165" s="2">
        <v>111</v>
      </c>
      <c r="BZ165" s="2">
        <f t="shared" si="112"/>
        <v>3.921864864864865</v>
      </c>
      <c r="CB165" s="2">
        <f t="shared" si="113"/>
      </c>
      <c r="CC165" s="2">
        <f t="shared" si="93"/>
      </c>
      <c r="CD165" s="2">
        <f t="shared" si="94"/>
        <v>3.921864864864865</v>
      </c>
      <c r="CE165" s="2">
        <f t="shared" si="95"/>
      </c>
      <c r="CF165" s="2">
        <f t="shared" si="96"/>
      </c>
      <c r="CG165" s="2">
        <f t="shared" si="97"/>
      </c>
      <c r="CH165" s="2">
        <f t="shared" si="98"/>
      </c>
      <c r="CI165" s="2">
        <f t="shared" si="99"/>
      </c>
      <c r="CJ165" s="2">
        <f t="shared" si="100"/>
      </c>
      <c r="CK165" s="2">
        <f t="shared" si="101"/>
      </c>
      <c r="CL165" s="2">
        <f t="shared" si="102"/>
      </c>
      <c r="CM165" s="2">
        <f t="shared" si="103"/>
      </c>
      <c r="CN165" s="2">
        <f t="shared" si="104"/>
      </c>
      <c r="CP165" s="2">
        <f t="shared" si="105"/>
      </c>
      <c r="CQ165" s="2">
        <f t="shared" si="106"/>
      </c>
      <c r="CR165" s="2">
        <f t="shared" si="107"/>
      </c>
      <c r="CS165" s="2">
        <f t="shared" si="108"/>
      </c>
      <c r="CT165" s="2">
        <f t="shared" si="109"/>
      </c>
      <c r="CU165" s="2">
        <f t="shared" si="110"/>
      </c>
      <c r="CV165" s="2">
        <f t="shared" si="111"/>
      </c>
      <c r="DL165" s="2">
        <v>159</v>
      </c>
      <c r="DM165" s="2">
        <f t="shared" si="115"/>
      </c>
      <c r="DN165" s="2">
        <f t="shared" si="116"/>
      </c>
    </row>
    <row r="166" spans="1:118" s="2" customFormat="1" ht="12.75" customHeight="1">
      <c r="A166" s="51">
        <f t="shared" si="87"/>
      </c>
      <c r="B166" s="62">
        <f t="shared" si="88"/>
      </c>
      <c r="C166" s="27"/>
      <c r="D166" s="27"/>
      <c r="E166" s="46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4"/>
      <c r="BC166"/>
      <c r="BE166" s="2">
        <v>112</v>
      </c>
      <c r="BF166" s="25">
        <f t="shared" si="118"/>
        <v>3.3590714285714283</v>
      </c>
      <c r="BG166" s="25">
        <f t="shared" si="119"/>
        <v>3.6887142857142856</v>
      </c>
      <c r="BH166" s="25">
        <f t="shared" si="119"/>
        <v>3.9212857142857143</v>
      </c>
      <c r="BI166" s="25">
        <f t="shared" si="119"/>
        <v>4.100785714285714</v>
      </c>
      <c r="BJ166" s="25">
        <f t="shared" si="119"/>
        <v>4.246214285714285</v>
      </c>
      <c r="BK166" s="25">
        <f t="shared" si="119"/>
        <v>4.368571428571429</v>
      </c>
      <c r="BL166" s="25">
        <f t="shared" si="119"/>
        <v>4.473857142857143</v>
      </c>
      <c r="BM166" s="25">
        <f t="shared" si="119"/>
        <v>4.566142857142856</v>
      </c>
      <c r="BN166" s="25">
        <f t="shared" si="119"/>
        <v>4.6475</v>
      </c>
      <c r="BO166" s="25">
        <f t="shared" si="119"/>
        <v>4.720714285714286</v>
      </c>
      <c r="BP166" s="25">
        <f t="shared" si="119"/>
        <v>4.787928571428571</v>
      </c>
      <c r="BQ166" s="25">
        <f t="shared" si="119"/>
        <v>4.849142857142857</v>
      </c>
      <c r="BR166" s="25">
        <f t="shared" si="119"/>
        <v>4.9053571428571425</v>
      </c>
      <c r="BS166" s="25">
        <f t="shared" si="119"/>
        <v>4.957571428571429</v>
      </c>
      <c r="BT166" s="25">
        <f t="shared" si="119"/>
        <v>5.0057857142857145</v>
      </c>
      <c r="BU166" s="25">
        <f t="shared" si="119"/>
        <v>5.051857142857142</v>
      </c>
      <c r="BV166" s="25">
        <f t="shared" si="119"/>
        <v>5.094071428571429</v>
      </c>
      <c r="BW166" s="25">
        <f t="shared" si="119"/>
        <v>5.134214285714286</v>
      </c>
      <c r="BY166" s="2">
        <v>112</v>
      </c>
      <c r="BZ166" s="2">
        <f t="shared" si="112"/>
        <v>3.9212857142857143</v>
      </c>
      <c r="CB166" s="2">
        <f t="shared" si="113"/>
      </c>
      <c r="CC166" s="2">
        <f t="shared" si="93"/>
      </c>
      <c r="CD166" s="2">
        <f t="shared" si="94"/>
        <v>3.9212857142857143</v>
      </c>
      <c r="CE166" s="2">
        <f t="shared" si="95"/>
      </c>
      <c r="CF166" s="2">
        <f t="shared" si="96"/>
      </c>
      <c r="CG166" s="2">
        <f t="shared" si="97"/>
      </c>
      <c r="CH166" s="2">
        <f t="shared" si="98"/>
      </c>
      <c r="CI166" s="2">
        <f t="shared" si="99"/>
      </c>
      <c r="CJ166" s="2">
        <f t="shared" si="100"/>
      </c>
      <c r="CK166" s="2">
        <f t="shared" si="101"/>
      </c>
      <c r="CL166" s="2">
        <f t="shared" si="102"/>
      </c>
      <c r="CM166" s="2">
        <f t="shared" si="103"/>
      </c>
      <c r="CN166" s="2">
        <f t="shared" si="104"/>
      </c>
      <c r="CP166" s="2">
        <f t="shared" si="105"/>
      </c>
      <c r="CQ166" s="2">
        <f t="shared" si="106"/>
      </c>
      <c r="CR166" s="2">
        <f t="shared" si="107"/>
      </c>
      <c r="CS166" s="2">
        <f t="shared" si="108"/>
      </c>
      <c r="CT166" s="2">
        <f t="shared" si="109"/>
      </c>
      <c r="CU166" s="2">
        <f t="shared" si="110"/>
      </c>
      <c r="CV166" s="2">
        <f t="shared" si="111"/>
      </c>
      <c r="DL166" s="2">
        <v>160</v>
      </c>
      <c r="DM166" s="2">
        <f t="shared" si="115"/>
      </c>
      <c r="DN166" s="2">
        <f t="shared" si="116"/>
      </c>
    </row>
    <row r="167" spans="1:118" s="2" customFormat="1" ht="12.75" customHeight="1">
      <c r="A167" s="51">
        <f t="shared" si="87"/>
      </c>
      <c r="B167" s="62">
        <f t="shared" si="88"/>
      </c>
      <c r="C167" s="27"/>
      <c r="D167" s="27"/>
      <c r="E167" s="46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4"/>
      <c r="BC167"/>
      <c r="BE167" s="2">
        <v>113</v>
      </c>
      <c r="BF167" s="25">
        <f t="shared" si="118"/>
        <v>3.358663716814159</v>
      </c>
      <c r="BG167" s="25">
        <f t="shared" si="119"/>
        <v>3.6882212389380533</v>
      </c>
      <c r="BH167" s="25">
        <f t="shared" si="119"/>
        <v>3.9207168141592916</v>
      </c>
      <c r="BI167" s="25">
        <f t="shared" si="119"/>
        <v>4.100150442477876</v>
      </c>
      <c r="BJ167" s="25">
        <f t="shared" si="119"/>
        <v>4.245522123893805</v>
      </c>
      <c r="BK167" s="25">
        <f t="shared" si="119"/>
        <v>4.36783185840708</v>
      </c>
      <c r="BL167" s="25">
        <f t="shared" si="119"/>
        <v>4.473079646017699</v>
      </c>
      <c r="BM167" s="25">
        <f t="shared" si="119"/>
        <v>4.565327433628318</v>
      </c>
      <c r="BN167" s="25">
        <f t="shared" si="119"/>
        <v>4.646637168141593</v>
      </c>
      <c r="BO167" s="25">
        <f t="shared" si="119"/>
        <v>4.719823008849558</v>
      </c>
      <c r="BP167" s="25">
        <f t="shared" si="119"/>
        <v>4.787008849557522</v>
      </c>
      <c r="BQ167" s="25">
        <f t="shared" si="119"/>
        <v>4.848194690265486</v>
      </c>
      <c r="BR167" s="25">
        <f t="shared" si="119"/>
        <v>4.904380530973451</v>
      </c>
      <c r="BS167" s="25">
        <f t="shared" si="119"/>
        <v>4.956566371681416</v>
      </c>
      <c r="BT167" s="25">
        <f t="shared" si="119"/>
        <v>5.004752212389381</v>
      </c>
      <c r="BU167" s="25">
        <f t="shared" si="119"/>
        <v>5.050814159292035</v>
      </c>
      <c r="BV167" s="25">
        <f t="shared" si="119"/>
        <v>5.093</v>
      </c>
      <c r="BW167" s="25">
        <f t="shared" si="119"/>
        <v>5.13312389380531</v>
      </c>
      <c r="BY167" s="2">
        <v>113</v>
      </c>
      <c r="BZ167" s="2">
        <f t="shared" si="112"/>
        <v>3.9207168141592916</v>
      </c>
      <c r="CB167" s="2">
        <f t="shared" si="113"/>
      </c>
      <c r="CC167" s="2">
        <f t="shared" si="93"/>
      </c>
      <c r="CD167" s="2">
        <f t="shared" si="94"/>
        <v>3.9207168141592916</v>
      </c>
      <c r="CE167" s="2">
        <f t="shared" si="95"/>
      </c>
      <c r="CF167" s="2">
        <f t="shared" si="96"/>
      </c>
      <c r="CG167" s="2">
        <f t="shared" si="97"/>
      </c>
      <c r="CH167" s="2">
        <f t="shared" si="98"/>
      </c>
      <c r="CI167" s="2">
        <f t="shared" si="99"/>
      </c>
      <c r="CJ167" s="2">
        <f t="shared" si="100"/>
      </c>
      <c r="CK167" s="2">
        <f t="shared" si="101"/>
      </c>
      <c r="CL167" s="2">
        <f t="shared" si="102"/>
      </c>
      <c r="CM167" s="2">
        <f t="shared" si="103"/>
      </c>
      <c r="CN167" s="2">
        <f t="shared" si="104"/>
      </c>
      <c r="CP167" s="2">
        <f t="shared" si="105"/>
      </c>
      <c r="CQ167" s="2">
        <f t="shared" si="106"/>
      </c>
      <c r="CR167" s="2">
        <f t="shared" si="107"/>
      </c>
      <c r="CS167" s="2">
        <f t="shared" si="108"/>
      </c>
      <c r="CT167" s="2">
        <f t="shared" si="109"/>
      </c>
      <c r="CU167" s="2">
        <f t="shared" si="110"/>
      </c>
      <c r="CV167" s="2">
        <f t="shared" si="111"/>
      </c>
      <c r="DL167" s="2">
        <v>161</v>
      </c>
      <c r="DM167" s="2">
        <f t="shared" si="115"/>
      </c>
      <c r="DN167" s="2">
        <f t="shared" si="116"/>
      </c>
    </row>
    <row r="168" spans="1:118" s="2" customFormat="1" ht="12.75" customHeight="1">
      <c r="A168" s="51">
        <f t="shared" si="87"/>
      </c>
      <c r="B168" s="62">
        <f t="shared" si="88"/>
      </c>
      <c r="C168" s="27"/>
      <c r="D168" s="27"/>
      <c r="E168" s="46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4"/>
      <c r="BC168"/>
      <c r="BE168" s="2">
        <v>114</v>
      </c>
      <c r="BF168" s="25">
        <f t="shared" si="118"/>
        <v>3.358263157894737</v>
      </c>
      <c r="BG168" s="25">
        <f t="shared" si="119"/>
        <v>3.6877368421052634</v>
      </c>
      <c r="BH168" s="25">
        <f t="shared" si="119"/>
        <v>3.920157894736842</v>
      </c>
      <c r="BI168" s="25">
        <f t="shared" si="119"/>
        <v>4.099526315789474</v>
      </c>
      <c r="BJ168" s="25">
        <f t="shared" si="119"/>
        <v>4.2448421052631575</v>
      </c>
      <c r="BK168" s="25">
        <f t="shared" si="119"/>
        <v>4.367105263157895</v>
      </c>
      <c r="BL168" s="25">
        <f t="shared" si="119"/>
        <v>4.472315789473684</v>
      </c>
      <c r="BM168" s="25">
        <f t="shared" si="119"/>
        <v>4.5645263157894735</v>
      </c>
      <c r="BN168" s="25">
        <f t="shared" si="119"/>
        <v>4.645789473684211</v>
      </c>
      <c r="BO168" s="25">
        <f t="shared" si="119"/>
        <v>4.718947368421053</v>
      </c>
      <c r="BP168" s="25">
        <f t="shared" si="119"/>
        <v>4.786105263157895</v>
      </c>
      <c r="BQ168" s="25">
        <f t="shared" si="119"/>
        <v>4.847263157894736</v>
      </c>
      <c r="BR168" s="25">
        <f t="shared" si="119"/>
        <v>4.903421052631579</v>
      </c>
      <c r="BS168" s="25">
        <f t="shared" si="119"/>
        <v>4.955578947368421</v>
      </c>
      <c r="BT168" s="25">
        <f t="shared" si="119"/>
        <v>5.003736842105264</v>
      </c>
      <c r="BU168" s="25">
        <f t="shared" si="119"/>
        <v>5.04978947368421</v>
      </c>
      <c r="BV168" s="25">
        <f t="shared" si="119"/>
        <v>5.091947368421053</v>
      </c>
      <c r="BW168" s="25">
        <f t="shared" si="119"/>
        <v>5.132052631578948</v>
      </c>
      <c r="BY168" s="2">
        <v>114</v>
      </c>
      <c r="BZ168" s="2">
        <f t="shared" si="112"/>
        <v>3.920157894736842</v>
      </c>
      <c r="CB168" s="2">
        <f t="shared" si="113"/>
      </c>
      <c r="CC168" s="2">
        <f t="shared" si="93"/>
      </c>
      <c r="CD168" s="2">
        <f t="shared" si="94"/>
        <v>3.920157894736842</v>
      </c>
      <c r="CE168" s="2">
        <f t="shared" si="95"/>
      </c>
      <c r="CF168" s="2">
        <f t="shared" si="96"/>
      </c>
      <c r="CG168" s="2">
        <f t="shared" si="97"/>
      </c>
      <c r="CH168" s="2">
        <f t="shared" si="98"/>
      </c>
      <c r="CI168" s="2">
        <f t="shared" si="99"/>
      </c>
      <c r="CJ168" s="2">
        <f t="shared" si="100"/>
      </c>
      <c r="CK168" s="2">
        <f t="shared" si="101"/>
      </c>
      <c r="CL168" s="2">
        <f t="shared" si="102"/>
      </c>
      <c r="CM168" s="2">
        <f t="shared" si="103"/>
      </c>
      <c r="CN168" s="2">
        <f t="shared" si="104"/>
      </c>
      <c r="CP168" s="2">
        <f t="shared" si="105"/>
      </c>
      <c r="CQ168" s="2">
        <f t="shared" si="106"/>
      </c>
      <c r="CR168" s="2">
        <f t="shared" si="107"/>
      </c>
      <c r="CS168" s="2">
        <f t="shared" si="108"/>
      </c>
      <c r="CT168" s="2">
        <f t="shared" si="109"/>
      </c>
      <c r="CU168" s="2">
        <f t="shared" si="110"/>
      </c>
      <c r="CV168" s="2">
        <f t="shared" si="111"/>
      </c>
      <c r="DL168" s="2">
        <v>162</v>
      </c>
      <c r="DM168" s="2">
        <f t="shared" si="115"/>
      </c>
      <c r="DN168" s="2">
        <f t="shared" si="116"/>
      </c>
    </row>
    <row r="169" spans="1:118" s="2" customFormat="1" ht="12.75" customHeight="1">
      <c r="A169" s="51">
        <f t="shared" si="87"/>
      </c>
      <c r="B169" s="62">
        <f t="shared" si="88"/>
      </c>
      <c r="C169" s="27"/>
      <c r="D169" s="27"/>
      <c r="E169" s="46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4"/>
      <c r="BC169"/>
      <c r="BE169" s="2">
        <v>115</v>
      </c>
      <c r="BF169" s="25">
        <f t="shared" si="118"/>
        <v>3.357869565217391</v>
      </c>
      <c r="BG169" s="25">
        <f t="shared" si="119"/>
        <v>3.6872608695652174</v>
      </c>
      <c r="BH169" s="25">
        <f t="shared" si="119"/>
        <v>3.919608695652174</v>
      </c>
      <c r="BI169" s="25">
        <f t="shared" si="119"/>
        <v>4.098913043478261</v>
      </c>
      <c r="BJ169" s="25">
        <f t="shared" si="119"/>
        <v>4.244173913043478</v>
      </c>
      <c r="BK169" s="25">
        <f t="shared" si="119"/>
        <v>4.366391304347826</v>
      </c>
      <c r="BL169" s="25">
        <f t="shared" si="119"/>
        <v>4.471565217391304</v>
      </c>
      <c r="BM169" s="25">
        <f t="shared" si="119"/>
        <v>4.563739130434782</v>
      </c>
      <c r="BN169" s="25">
        <f t="shared" si="119"/>
        <v>4.644956521739131</v>
      </c>
      <c r="BO169" s="25">
        <f t="shared" si="119"/>
        <v>4.71808695652174</v>
      </c>
      <c r="BP169" s="25">
        <f t="shared" si="119"/>
        <v>4.785217391304347</v>
      </c>
      <c r="BQ169" s="25">
        <f t="shared" si="119"/>
        <v>4.846347826086956</v>
      </c>
      <c r="BR169" s="25">
        <f t="shared" si="119"/>
        <v>4.9024782608695645</v>
      </c>
      <c r="BS169" s="25">
        <f t="shared" si="119"/>
        <v>4.954608695652174</v>
      </c>
      <c r="BT169" s="25">
        <f t="shared" si="119"/>
        <v>5.002739130434783</v>
      </c>
      <c r="BU169" s="25">
        <f t="shared" si="119"/>
        <v>5.048782608695652</v>
      </c>
      <c r="BV169" s="25">
        <f t="shared" si="119"/>
        <v>5.0909130434782615</v>
      </c>
      <c r="BW169" s="25">
        <f t="shared" si="119"/>
        <v>5.131</v>
      </c>
      <c r="BY169" s="2">
        <v>115</v>
      </c>
      <c r="BZ169" s="2">
        <f t="shared" si="112"/>
        <v>3.919608695652174</v>
      </c>
      <c r="CB169" s="2">
        <f t="shared" si="113"/>
      </c>
      <c r="CC169" s="2">
        <f t="shared" si="93"/>
      </c>
      <c r="CD169" s="2">
        <f t="shared" si="94"/>
        <v>3.919608695652174</v>
      </c>
      <c r="CE169" s="2">
        <f t="shared" si="95"/>
      </c>
      <c r="CF169" s="2">
        <f t="shared" si="96"/>
      </c>
      <c r="CG169" s="2">
        <f t="shared" si="97"/>
      </c>
      <c r="CH169" s="2">
        <f t="shared" si="98"/>
      </c>
      <c r="CI169" s="2">
        <f t="shared" si="99"/>
      </c>
      <c r="CJ169" s="2">
        <f t="shared" si="100"/>
      </c>
      <c r="CK169" s="2">
        <f t="shared" si="101"/>
      </c>
      <c r="CL169" s="2">
        <f t="shared" si="102"/>
      </c>
      <c r="CM169" s="2">
        <f t="shared" si="103"/>
      </c>
      <c r="CN169" s="2">
        <f t="shared" si="104"/>
      </c>
      <c r="CP169" s="2">
        <f t="shared" si="105"/>
      </c>
      <c r="CQ169" s="2">
        <f t="shared" si="106"/>
      </c>
      <c r="CR169" s="2">
        <f t="shared" si="107"/>
      </c>
      <c r="CS169" s="2">
        <f t="shared" si="108"/>
      </c>
      <c r="CT169" s="2">
        <f t="shared" si="109"/>
      </c>
      <c r="CU169" s="2">
        <f t="shared" si="110"/>
      </c>
      <c r="CV169" s="2">
        <f t="shared" si="111"/>
      </c>
      <c r="DL169" s="2">
        <v>163</v>
      </c>
      <c r="DM169" s="2">
        <f t="shared" si="115"/>
      </c>
      <c r="DN169" s="2">
        <f t="shared" si="116"/>
      </c>
    </row>
    <row r="170" spans="1:118" s="2" customFormat="1" ht="12.75" customHeight="1">
      <c r="A170" s="51">
        <f t="shared" si="87"/>
      </c>
      <c r="B170" s="62">
        <f t="shared" si="88"/>
      </c>
      <c r="C170" s="27"/>
      <c r="D170" s="27"/>
      <c r="E170" s="46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4"/>
      <c r="BC170"/>
      <c r="BE170" s="2">
        <v>116</v>
      </c>
      <c r="BF170" s="25">
        <f t="shared" si="118"/>
        <v>3.3574827586206895</v>
      </c>
      <c r="BG170" s="25">
        <f t="shared" si="119"/>
        <v>3.686793103448276</v>
      </c>
      <c r="BH170" s="25">
        <f t="shared" si="119"/>
        <v>3.919068965517241</v>
      </c>
      <c r="BI170" s="25">
        <f t="shared" si="119"/>
        <v>4.098310344827587</v>
      </c>
      <c r="BJ170" s="25">
        <f t="shared" si="119"/>
        <v>4.24351724137931</v>
      </c>
      <c r="BK170" s="25">
        <f t="shared" si="119"/>
        <v>4.365689655172414</v>
      </c>
      <c r="BL170" s="25">
        <f t="shared" si="119"/>
        <v>4.470827586206896</v>
      </c>
      <c r="BM170" s="25">
        <f t="shared" si="119"/>
        <v>4.562965517241379</v>
      </c>
      <c r="BN170" s="25">
        <f t="shared" si="119"/>
        <v>4.644137931034483</v>
      </c>
      <c r="BO170" s="25">
        <f t="shared" si="119"/>
        <v>4.717241379310345</v>
      </c>
      <c r="BP170" s="25">
        <f t="shared" si="119"/>
        <v>4.784344827586207</v>
      </c>
      <c r="BQ170" s="25">
        <f t="shared" si="119"/>
        <v>4.8454482758620685</v>
      </c>
      <c r="BR170" s="25">
        <f t="shared" si="119"/>
        <v>4.9015517241379305</v>
      </c>
      <c r="BS170" s="25">
        <f t="shared" si="119"/>
        <v>4.953655172413793</v>
      </c>
      <c r="BT170" s="25">
        <f t="shared" si="119"/>
        <v>5.001758620689656</v>
      </c>
      <c r="BU170" s="25">
        <f t="shared" si="119"/>
        <v>5.047793103448275</v>
      </c>
      <c r="BV170" s="25">
        <f t="shared" si="119"/>
        <v>5.089896551724138</v>
      </c>
      <c r="BW170" s="25">
        <f t="shared" si="119"/>
        <v>5.12996551724138</v>
      </c>
      <c r="BY170" s="2">
        <v>116</v>
      </c>
      <c r="BZ170" s="2">
        <f t="shared" si="112"/>
        <v>3.919068965517241</v>
      </c>
      <c r="CB170" s="2">
        <f t="shared" si="113"/>
      </c>
      <c r="CC170" s="2">
        <f t="shared" si="93"/>
      </c>
      <c r="CD170" s="2">
        <f t="shared" si="94"/>
        <v>3.919068965517241</v>
      </c>
      <c r="CE170" s="2">
        <f t="shared" si="95"/>
      </c>
      <c r="CF170" s="2">
        <f t="shared" si="96"/>
      </c>
      <c r="CG170" s="2">
        <f t="shared" si="97"/>
      </c>
      <c r="CH170" s="2">
        <f t="shared" si="98"/>
      </c>
      <c r="CI170" s="2">
        <f t="shared" si="99"/>
      </c>
      <c r="CJ170" s="2">
        <f t="shared" si="100"/>
      </c>
      <c r="CK170" s="2">
        <f t="shared" si="101"/>
      </c>
      <c r="CL170" s="2">
        <f t="shared" si="102"/>
      </c>
      <c r="CM170" s="2">
        <f t="shared" si="103"/>
      </c>
      <c r="CN170" s="2">
        <f t="shared" si="104"/>
      </c>
      <c r="CP170" s="2">
        <f t="shared" si="105"/>
      </c>
      <c r="CQ170" s="2">
        <f t="shared" si="106"/>
      </c>
      <c r="CR170" s="2">
        <f t="shared" si="107"/>
      </c>
      <c r="CS170" s="2">
        <f t="shared" si="108"/>
      </c>
      <c r="CT170" s="2">
        <f t="shared" si="109"/>
      </c>
      <c r="CU170" s="2">
        <f t="shared" si="110"/>
      </c>
      <c r="CV170" s="2">
        <f t="shared" si="111"/>
      </c>
      <c r="DL170" s="2">
        <v>164</v>
      </c>
      <c r="DM170" s="2">
        <f t="shared" si="115"/>
      </c>
      <c r="DN170" s="2">
        <f t="shared" si="116"/>
      </c>
    </row>
    <row r="171" spans="1:118" s="2" customFormat="1" ht="12.75" customHeight="1">
      <c r="A171" s="51">
        <f aca="true" t="shared" si="120" ref="A171:A231">IF(E$28&lt;21,IF(ISNUMBER(DM136),CONCATENATE(INDEX(E$41:BB$41,1,DM136),"-",INDEX(E$41:BB$41,1,DN136)),""),"")</f>
      </c>
      <c r="B171" s="62">
        <f aca="true" t="shared" si="121" ref="B171:B231">IF(E$28&lt;21,IF(ISNUMBER(DM136),INDEX(DQ$7:EJ$26,DN136,DM136),""),"")</f>
      </c>
      <c r="C171" s="27"/>
      <c r="D171" s="27"/>
      <c r="E171" s="46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4"/>
      <c r="BC171"/>
      <c r="BE171" s="2">
        <v>117</v>
      </c>
      <c r="BF171" s="25">
        <f t="shared" si="118"/>
        <v>3.357102564102564</v>
      </c>
      <c r="BG171" s="25">
        <f t="shared" si="119"/>
        <v>3.6863333333333332</v>
      </c>
      <c r="BH171" s="25">
        <f t="shared" si="119"/>
        <v>3.9185384615384615</v>
      </c>
      <c r="BI171" s="25">
        <f t="shared" si="119"/>
        <v>4.097717948717949</v>
      </c>
      <c r="BJ171" s="25">
        <f t="shared" si="119"/>
        <v>4.242871794871794</v>
      </c>
      <c r="BK171" s="25">
        <f t="shared" si="119"/>
        <v>4.365</v>
      </c>
      <c r="BL171" s="25">
        <f t="shared" si="119"/>
        <v>4.4701025641025645</v>
      </c>
      <c r="BM171" s="25">
        <f t="shared" si="119"/>
        <v>4.562205128205128</v>
      </c>
      <c r="BN171" s="25">
        <f t="shared" si="119"/>
        <v>4.6433333333333335</v>
      </c>
      <c r="BO171" s="25">
        <f t="shared" si="119"/>
        <v>4.716410256410257</v>
      </c>
      <c r="BP171" s="25">
        <f t="shared" si="119"/>
        <v>4.783487179487179</v>
      </c>
      <c r="BQ171" s="25">
        <f t="shared" si="119"/>
        <v>4.844564102564102</v>
      </c>
      <c r="BR171" s="25">
        <f t="shared" si="119"/>
        <v>4.9006410256410255</v>
      </c>
      <c r="BS171" s="25">
        <f t="shared" si="119"/>
        <v>4.9527179487179485</v>
      </c>
      <c r="BT171" s="25">
        <f t="shared" si="119"/>
        <v>5.000794871794872</v>
      </c>
      <c r="BU171" s="25">
        <f t="shared" si="119"/>
        <v>5.046820512820513</v>
      </c>
      <c r="BV171" s="25">
        <f t="shared" si="119"/>
        <v>5.088897435897437</v>
      </c>
      <c r="BW171" s="25">
        <f t="shared" si="119"/>
        <v>5.1289487179487185</v>
      </c>
      <c r="BY171" s="2">
        <v>117</v>
      </c>
      <c r="BZ171" s="2">
        <f t="shared" si="112"/>
        <v>3.9185384615384615</v>
      </c>
      <c r="CB171" s="2">
        <f t="shared" si="113"/>
      </c>
      <c r="CC171" s="2">
        <f t="shared" si="93"/>
      </c>
      <c r="CD171" s="2">
        <f t="shared" si="94"/>
        <v>3.9185384615384615</v>
      </c>
      <c r="CE171" s="2">
        <f t="shared" si="95"/>
      </c>
      <c r="CF171" s="2">
        <f t="shared" si="96"/>
      </c>
      <c r="CG171" s="2">
        <f t="shared" si="97"/>
      </c>
      <c r="CH171" s="2">
        <f t="shared" si="98"/>
      </c>
      <c r="CI171" s="2">
        <f t="shared" si="99"/>
      </c>
      <c r="CJ171" s="2">
        <f t="shared" si="100"/>
      </c>
      <c r="CK171" s="2">
        <f t="shared" si="101"/>
      </c>
      <c r="CL171" s="2">
        <f t="shared" si="102"/>
      </c>
      <c r="CM171" s="2">
        <f t="shared" si="103"/>
      </c>
      <c r="CN171" s="2">
        <f t="shared" si="104"/>
      </c>
      <c r="CP171" s="2">
        <f t="shared" si="105"/>
      </c>
      <c r="CQ171" s="2">
        <f t="shared" si="106"/>
      </c>
      <c r="CR171" s="2">
        <f t="shared" si="107"/>
      </c>
      <c r="CS171" s="2">
        <f t="shared" si="108"/>
      </c>
      <c r="CT171" s="2">
        <f t="shared" si="109"/>
      </c>
      <c r="CU171" s="2">
        <f t="shared" si="110"/>
      </c>
      <c r="CV171" s="2">
        <f t="shared" si="111"/>
      </c>
      <c r="DL171" s="2">
        <v>165</v>
      </c>
      <c r="DM171" s="2">
        <f t="shared" si="115"/>
      </c>
      <c r="DN171" s="2">
        <f t="shared" si="116"/>
      </c>
    </row>
    <row r="172" spans="1:118" s="2" customFormat="1" ht="12.75" customHeight="1">
      <c r="A172" s="51">
        <f t="shared" si="120"/>
      </c>
      <c r="B172" s="62">
        <f t="shared" si="121"/>
      </c>
      <c r="C172" s="27"/>
      <c r="D172" s="27"/>
      <c r="E172" s="46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4"/>
      <c r="BC172"/>
      <c r="BE172" s="2">
        <v>118</v>
      </c>
      <c r="BF172" s="25">
        <f t="shared" si="118"/>
        <v>3.356728813559322</v>
      </c>
      <c r="BG172" s="25">
        <f t="shared" si="119"/>
        <v>3.6858813559322035</v>
      </c>
      <c r="BH172" s="25">
        <f t="shared" si="119"/>
        <v>3.918016949152542</v>
      </c>
      <c r="BI172" s="25">
        <f t="shared" si="119"/>
        <v>4.097135593220339</v>
      </c>
      <c r="BJ172" s="25">
        <f t="shared" si="119"/>
        <v>4.242237288135593</v>
      </c>
      <c r="BK172" s="25">
        <f t="shared" si="119"/>
        <v>4.364322033898305</v>
      </c>
      <c r="BL172" s="25">
        <f t="shared" si="119"/>
        <v>4.469389830508475</v>
      </c>
      <c r="BM172" s="25">
        <f t="shared" si="119"/>
        <v>4.561457627118644</v>
      </c>
      <c r="BN172" s="25">
        <f t="shared" si="119"/>
        <v>4.642542372881356</v>
      </c>
      <c r="BO172" s="25">
        <f t="shared" si="119"/>
        <v>4.715593220338984</v>
      </c>
      <c r="BP172" s="25">
        <f t="shared" si="119"/>
        <v>4.7826440677966096</v>
      </c>
      <c r="BQ172" s="25">
        <f t="shared" si="119"/>
        <v>4.843694915254237</v>
      </c>
      <c r="BR172" s="25">
        <f t="shared" si="119"/>
        <v>4.899745762711864</v>
      </c>
      <c r="BS172" s="25">
        <f t="shared" si="119"/>
        <v>4.951796610169492</v>
      </c>
      <c r="BT172" s="25">
        <f t="shared" si="119"/>
        <v>4.999847457627119</v>
      </c>
      <c r="BU172" s="25">
        <f t="shared" si="119"/>
        <v>5.0458644067796605</v>
      </c>
      <c r="BV172" s="25">
        <f t="shared" si="119"/>
        <v>5.087915254237289</v>
      </c>
      <c r="BW172" s="25">
        <f t="shared" si="119"/>
        <v>5.1279491525423735</v>
      </c>
      <c r="BY172" s="2">
        <v>118</v>
      </c>
      <c r="BZ172" s="2">
        <f t="shared" si="112"/>
        <v>3.918016949152542</v>
      </c>
      <c r="CB172" s="2">
        <f t="shared" si="113"/>
      </c>
      <c r="CC172" s="2">
        <f t="shared" si="93"/>
      </c>
      <c r="CD172" s="2">
        <f t="shared" si="94"/>
        <v>3.918016949152542</v>
      </c>
      <c r="CE172" s="2">
        <f t="shared" si="95"/>
      </c>
      <c r="CF172" s="2">
        <f t="shared" si="96"/>
      </c>
      <c r="CG172" s="2">
        <f t="shared" si="97"/>
      </c>
      <c r="CH172" s="2">
        <f t="shared" si="98"/>
      </c>
      <c r="CI172" s="2">
        <f t="shared" si="99"/>
      </c>
      <c r="CJ172" s="2">
        <f t="shared" si="100"/>
      </c>
      <c r="CK172" s="2">
        <f t="shared" si="101"/>
      </c>
      <c r="CL172" s="2">
        <f t="shared" si="102"/>
      </c>
      <c r="CM172" s="2">
        <f t="shared" si="103"/>
      </c>
      <c r="CN172" s="2">
        <f t="shared" si="104"/>
      </c>
      <c r="CP172" s="2">
        <f t="shared" si="105"/>
      </c>
      <c r="CQ172" s="2">
        <f t="shared" si="106"/>
      </c>
      <c r="CR172" s="2">
        <f t="shared" si="107"/>
      </c>
      <c r="CS172" s="2">
        <f t="shared" si="108"/>
      </c>
      <c r="CT172" s="2">
        <f t="shared" si="109"/>
      </c>
      <c r="CU172" s="2">
        <f t="shared" si="110"/>
      </c>
      <c r="CV172" s="2">
        <f t="shared" si="111"/>
      </c>
      <c r="DL172" s="2">
        <v>166</v>
      </c>
      <c r="DM172" s="2">
        <f t="shared" si="115"/>
      </c>
      <c r="DN172" s="2">
        <f t="shared" si="116"/>
      </c>
    </row>
    <row r="173" spans="1:118" s="2" customFormat="1" ht="12.75" customHeight="1">
      <c r="A173" s="51">
        <f t="shared" si="120"/>
      </c>
      <c r="B173" s="62">
        <f t="shared" si="121"/>
      </c>
      <c r="C173" s="27"/>
      <c r="D173" s="27"/>
      <c r="E173" s="46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4"/>
      <c r="BC173"/>
      <c r="BE173" s="2">
        <v>119</v>
      </c>
      <c r="BF173" s="25">
        <f t="shared" si="118"/>
        <v>3.356361344537815</v>
      </c>
      <c r="BG173" s="25">
        <f t="shared" si="119"/>
        <v>3.685436974789916</v>
      </c>
      <c r="BH173" s="25">
        <f t="shared" si="119"/>
        <v>3.9175042016806723</v>
      </c>
      <c r="BI173" s="25">
        <f t="shared" si="119"/>
        <v>4.096563025210084</v>
      </c>
      <c r="BJ173" s="25">
        <f t="shared" si="119"/>
        <v>4.241613445378151</v>
      </c>
      <c r="BK173" s="25">
        <f t="shared" si="119"/>
        <v>4.363655462184874</v>
      </c>
      <c r="BL173" s="25">
        <f t="shared" si="119"/>
        <v>4.468689075630252</v>
      </c>
      <c r="BM173" s="25">
        <f t="shared" si="119"/>
        <v>4.56072268907563</v>
      </c>
      <c r="BN173" s="25">
        <f t="shared" si="119"/>
        <v>4.641764705882353</v>
      </c>
      <c r="BO173" s="25">
        <f t="shared" si="119"/>
        <v>4.714789915966387</v>
      </c>
      <c r="BP173" s="25">
        <f t="shared" si="119"/>
        <v>4.78181512605042</v>
      </c>
      <c r="BQ173" s="25">
        <f t="shared" si="119"/>
        <v>4.842840336134453</v>
      </c>
      <c r="BR173" s="25">
        <f t="shared" si="119"/>
        <v>4.898865546218487</v>
      </c>
      <c r="BS173" s="25">
        <f t="shared" si="119"/>
        <v>4.950890756302521</v>
      </c>
      <c r="BT173" s="25">
        <f t="shared" si="119"/>
        <v>4.998915966386555</v>
      </c>
      <c r="BU173" s="25">
        <f t="shared" si="119"/>
        <v>5.044924369747899</v>
      </c>
      <c r="BV173" s="25">
        <f t="shared" si="119"/>
        <v>5.086949579831933</v>
      </c>
      <c r="BW173" s="25">
        <f t="shared" si="119"/>
        <v>5.1269663865546224</v>
      </c>
      <c r="BY173" s="2">
        <v>119</v>
      </c>
      <c r="BZ173" s="2">
        <f t="shared" si="112"/>
        <v>3.9175042016806723</v>
      </c>
      <c r="CB173" s="2">
        <f t="shared" si="113"/>
      </c>
      <c r="CC173" s="2">
        <f t="shared" si="93"/>
      </c>
      <c r="CD173" s="2">
        <f t="shared" si="94"/>
        <v>3.9175042016806723</v>
      </c>
      <c r="CE173" s="2">
        <f t="shared" si="95"/>
      </c>
      <c r="CF173" s="2">
        <f t="shared" si="96"/>
      </c>
      <c r="CG173" s="2">
        <f t="shared" si="97"/>
      </c>
      <c r="CH173" s="2">
        <f t="shared" si="98"/>
      </c>
      <c r="CI173" s="2">
        <f t="shared" si="99"/>
      </c>
      <c r="CJ173" s="2">
        <f t="shared" si="100"/>
      </c>
      <c r="CK173" s="2">
        <f t="shared" si="101"/>
      </c>
      <c r="CL173" s="2">
        <f t="shared" si="102"/>
      </c>
      <c r="CM173" s="2">
        <f t="shared" si="103"/>
      </c>
      <c r="CN173" s="2">
        <f t="shared" si="104"/>
      </c>
      <c r="CP173" s="2">
        <f t="shared" si="105"/>
      </c>
      <c r="CQ173" s="2">
        <f t="shared" si="106"/>
      </c>
      <c r="CR173" s="2">
        <f t="shared" si="107"/>
      </c>
      <c r="CS173" s="2">
        <f t="shared" si="108"/>
      </c>
      <c r="CT173" s="2">
        <f t="shared" si="109"/>
      </c>
      <c r="CU173" s="2">
        <f t="shared" si="110"/>
      </c>
      <c r="CV173" s="2">
        <f t="shared" si="111"/>
      </c>
      <c r="DL173" s="2">
        <v>167</v>
      </c>
      <c r="DM173" s="2">
        <f t="shared" si="115"/>
      </c>
      <c r="DN173" s="2">
        <f t="shared" si="116"/>
      </c>
    </row>
    <row r="174" spans="1:118" s="2" customFormat="1" ht="12.75" customHeight="1">
      <c r="A174" s="51">
        <f t="shared" si="120"/>
      </c>
      <c r="B174" s="62">
        <f t="shared" si="121"/>
      </c>
      <c r="C174" s="27"/>
      <c r="D174" s="27"/>
      <c r="E174" s="46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4"/>
      <c r="BC174"/>
      <c r="BE174" s="2">
        <v>120</v>
      </c>
      <c r="BF174" s="2">
        <v>3.356</v>
      </c>
      <c r="BG174" s="2">
        <v>3.685</v>
      </c>
      <c r="BH174" s="2">
        <v>3.917</v>
      </c>
      <c r="BI174" s="2">
        <v>4.096</v>
      </c>
      <c r="BJ174" s="2">
        <v>4.241</v>
      </c>
      <c r="BK174" s="2">
        <v>4.363</v>
      </c>
      <c r="BL174" s="2">
        <v>4.468</v>
      </c>
      <c r="BM174" s="2">
        <v>4.56</v>
      </c>
      <c r="BN174" s="2">
        <v>4.641</v>
      </c>
      <c r="BO174" s="2">
        <v>4.714</v>
      </c>
      <c r="BP174" s="2">
        <v>4.781</v>
      </c>
      <c r="BQ174" s="2">
        <v>4.842</v>
      </c>
      <c r="BR174" s="2">
        <v>4.898</v>
      </c>
      <c r="BS174" s="2">
        <v>4.95</v>
      </c>
      <c r="BT174" s="4">
        <v>4.998</v>
      </c>
      <c r="BU174" s="2">
        <v>5.044</v>
      </c>
      <c r="BV174" s="2">
        <v>5.086</v>
      </c>
      <c r="BW174" s="2">
        <v>5.126</v>
      </c>
      <c r="BY174" s="2">
        <v>120</v>
      </c>
      <c r="BZ174" s="2">
        <f t="shared" si="112"/>
        <v>3.917</v>
      </c>
      <c r="CB174" s="2">
        <f t="shared" si="113"/>
      </c>
      <c r="CC174" s="2">
        <f t="shared" si="93"/>
      </c>
      <c r="CD174" s="2">
        <f t="shared" si="94"/>
        <v>3.917</v>
      </c>
      <c r="CE174" s="2">
        <f t="shared" si="95"/>
      </c>
      <c r="CF174" s="2">
        <f t="shared" si="96"/>
      </c>
      <c r="CG174" s="2">
        <f t="shared" si="97"/>
      </c>
      <c r="CH174" s="2">
        <f t="shared" si="98"/>
      </c>
      <c r="CI174" s="2">
        <f t="shared" si="99"/>
      </c>
      <c r="CJ174" s="2">
        <f t="shared" si="100"/>
      </c>
      <c r="CK174" s="2">
        <f t="shared" si="101"/>
      </c>
      <c r="CL174" s="2">
        <f t="shared" si="102"/>
      </c>
      <c r="CM174" s="2">
        <f t="shared" si="103"/>
      </c>
      <c r="CN174" s="2">
        <f t="shared" si="104"/>
      </c>
      <c r="CP174" s="2">
        <f t="shared" si="105"/>
      </c>
      <c r="CQ174" s="2">
        <f t="shared" si="106"/>
      </c>
      <c r="CR174" s="2">
        <f t="shared" si="107"/>
      </c>
      <c r="CS174" s="2">
        <f t="shared" si="108"/>
      </c>
      <c r="CT174" s="2">
        <f t="shared" si="109"/>
      </c>
      <c r="CU174" s="2">
        <f t="shared" si="110"/>
      </c>
      <c r="CV174" s="2">
        <f t="shared" si="111"/>
      </c>
      <c r="DL174" s="2">
        <v>168</v>
      </c>
      <c r="DM174" s="2">
        <f t="shared" si="115"/>
      </c>
      <c r="DN174" s="2">
        <f t="shared" si="116"/>
      </c>
    </row>
    <row r="175" spans="1:118" s="2" customFormat="1" ht="12.75" customHeight="1">
      <c r="A175" s="51">
        <f t="shared" si="120"/>
      </c>
      <c r="B175" s="62">
        <f t="shared" si="121"/>
      </c>
      <c r="C175" s="27"/>
      <c r="D175" s="27"/>
      <c r="E175" s="46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4"/>
      <c r="BC175"/>
      <c r="BE175" s="2">
        <v>121</v>
      </c>
      <c r="BF175" s="25">
        <f aca="true" t="shared" si="122" ref="BF175:BU175">BF$114+(BF$174-BF$114)*(1/$BE175-1/$BE$114)/(1/$BE$174-1/$BE$114)</f>
        <v>3.3556446280991734</v>
      </c>
      <c r="BG175" s="25">
        <f t="shared" si="122"/>
        <v>3.6845702479338844</v>
      </c>
      <c r="BH175" s="25">
        <f t="shared" si="122"/>
        <v>3.9165041322314047</v>
      </c>
      <c r="BI175" s="25">
        <f t="shared" si="122"/>
        <v>4.095446280991736</v>
      </c>
      <c r="BJ175" s="25">
        <f t="shared" si="122"/>
        <v>4.240396694214875</v>
      </c>
      <c r="BK175" s="25">
        <f t="shared" si="122"/>
        <v>4.362355371900827</v>
      </c>
      <c r="BL175" s="25">
        <f t="shared" si="122"/>
        <v>4.467322314049587</v>
      </c>
      <c r="BM175" s="25">
        <f t="shared" si="122"/>
        <v>4.559289256198347</v>
      </c>
      <c r="BN175" s="25">
        <f t="shared" si="122"/>
        <v>4.6402479338842975</v>
      </c>
      <c r="BO175" s="25">
        <f t="shared" si="122"/>
        <v>4.713223140495868</v>
      </c>
      <c r="BP175" s="25">
        <f t="shared" si="122"/>
        <v>4.780198347107437</v>
      </c>
      <c r="BQ175" s="25">
        <f t="shared" si="122"/>
        <v>4.841173553719008</v>
      </c>
      <c r="BR175" s="25">
        <f t="shared" si="122"/>
        <v>4.8971487603305786</v>
      </c>
      <c r="BS175" s="25">
        <f t="shared" si="122"/>
        <v>4.949123966942149</v>
      </c>
      <c r="BT175" s="25">
        <f t="shared" si="122"/>
        <v>4.997099173553719</v>
      </c>
      <c r="BU175" s="25">
        <f t="shared" si="122"/>
        <v>5.043090909090909</v>
      </c>
      <c r="BV175" s="25">
        <f aca="true" t="shared" si="123" ref="BG175:BW190">BV$114+(BV$174-BV$114)*(1/$BE175-1/$BE$114)/(1/$BE$174-1/$BE$114)</f>
        <v>5.08506611570248</v>
      </c>
      <c r="BW175" s="25">
        <f t="shared" si="123"/>
        <v>5.12504958677686</v>
      </c>
      <c r="BY175" s="2">
        <v>121</v>
      </c>
      <c r="BZ175" s="2">
        <f t="shared" si="112"/>
        <v>3.9165041322314047</v>
      </c>
      <c r="CB175" s="2">
        <f t="shared" si="113"/>
      </c>
      <c r="CC175" s="2">
        <f t="shared" si="93"/>
      </c>
      <c r="CD175" s="2">
        <f t="shared" si="94"/>
        <v>3.9165041322314047</v>
      </c>
      <c r="CE175" s="2">
        <f t="shared" si="95"/>
      </c>
      <c r="CF175" s="2">
        <f t="shared" si="96"/>
      </c>
      <c r="CG175" s="2">
        <f t="shared" si="97"/>
      </c>
      <c r="CH175" s="2">
        <f t="shared" si="98"/>
      </c>
      <c r="CI175" s="2">
        <f t="shared" si="99"/>
      </c>
      <c r="CJ175" s="2">
        <f t="shared" si="100"/>
      </c>
      <c r="CK175" s="2">
        <f t="shared" si="101"/>
      </c>
      <c r="CL175" s="2">
        <f t="shared" si="102"/>
      </c>
      <c r="CM175" s="2">
        <f t="shared" si="103"/>
      </c>
      <c r="CN175" s="2">
        <f t="shared" si="104"/>
      </c>
      <c r="CP175" s="2">
        <f t="shared" si="105"/>
      </c>
      <c r="CQ175" s="2">
        <f t="shared" si="106"/>
      </c>
      <c r="CR175" s="2">
        <f t="shared" si="107"/>
      </c>
      <c r="CS175" s="2">
        <f t="shared" si="108"/>
      </c>
      <c r="CT175" s="2">
        <f t="shared" si="109"/>
      </c>
      <c r="CU175" s="2">
        <f t="shared" si="110"/>
      </c>
      <c r="CV175" s="2">
        <f t="shared" si="111"/>
      </c>
      <c r="DL175" s="2">
        <v>169</v>
      </c>
      <c r="DM175" s="2">
        <f t="shared" si="115"/>
      </c>
      <c r="DN175" s="2">
        <f t="shared" si="116"/>
      </c>
    </row>
    <row r="176" spans="1:118" s="2" customFormat="1" ht="12.75" customHeight="1">
      <c r="A176" s="51">
        <f t="shared" si="120"/>
      </c>
      <c r="B176" s="62">
        <f t="shared" si="121"/>
      </c>
      <c r="C176" s="27"/>
      <c r="D176" s="27"/>
      <c r="E176" s="46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4"/>
      <c r="BC176"/>
      <c r="BE176" s="2">
        <v>122</v>
      </c>
      <c r="BF176" s="25">
        <f aca="true" t="shared" si="124" ref="BF176:BF207">BF$114+(BF$174-BF$114)*(1/$BE176-1/$BE$114)/(1/$BE$174-1/$BE$114)</f>
        <v>3.355295081967213</v>
      </c>
      <c r="BG176" s="25">
        <f t="shared" si="123"/>
        <v>3.6841475409836066</v>
      </c>
      <c r="BH176" s="25">
        <f t="shared" si="123"/>
        <v>3.916016393442623</v>
      </c>
      <c r="BI176" s="25">
        <f t="shared" si="123"/>
        <v>4.094901639344262</v>
      </c>
      <c r="BJ176" s="25">
        <f t="shared" si="123"/>
        <v>4.239803278688524</v>
      </c>
      <c r="BK176" s="25">
        <f t="shared" si="123"/>
        <v>4.36172131147541</v>
      </c>
      <c r="BL176" s="25">
        <f t="shared" si="123"/>
        <v>4.466655737704918</v>
      </c>
      <c r="BM176" s="25">
        <f t="shared" si="123"/>
        <v>4.558590163934426</v>
      </c>
      <c r="BN176" s="25">
        <f t="shared" si="123"/>
        <v>4.639508196721311</v>
      </c>
      <c r="BO176" s="25">
        <f t="shared" si="123"/>
        <v>4.712459016393443</v>
      </c>
      <c r="BP176" s="25">
        <f t="shared" si="123"/>
        <v>4.7794098360655735</v>
      </c>
      <c r="BQ176" s="25">
        <f t="shared" si="123"/>
        <v>4.840360655737705</v>
      </c>
      <c r="BR176" s="25">
        <f t="shared" si="123"/>
        <v>4.896311475409836</v>
      </c>
      <c r="BS176" s="25">
        <f t="shared" si="123"/>
        <v>4.9482622950819675</v>
      </c>
      <c r="BT176" s="25">
        <f t="shared" si="123"/>
        <v>4.996213114754099</v>
      </c>
      <c r="BU176" s="25">
        <f t="shared" si="123"/>
        <v>5.042196721311475</v>
      </c>
      <c r="BV176" s="25">
        <f t="shared" si="123"/>
        <v>5.084147540983607</v>
      </c>
      <c r="BW176" s="25">
        <f t="shared" si="123"/>
        <v>5.124114754098361</v>
      </c>
      <c r="BY176" s="2">
        <v>122</v>
      </c>
      <c r="BZ176" s="2">
        <f t="shared" si="112"/>
        <v>3.916016393442623</v>
      </c>
      <c r="CB176" s="2">
        <f t="shared" si="113"/>
      </c>
      <c r="CC176" s="2">
        <f t="shared" si="93"/>
      </c>
      <c r="CD176" s="2">
        <f t="shared" si="94"/>
        <v>3.916016393442623</v>
      </c>
      <c r="CE176" s="2">
        <f t="shared" si="95"/>
      </c>
      <c r="CF176" s="2">
        <f t="shared" si="96"/>
      </c>
      <c r="CG176" s="2">
        <f t="shared" si="97"/>
      </c>
      <c r="CH176" s="2">
        <f t="shared" si="98"/>
      </c>
      <c r="CI176" s="2">
        <f t="shared" si="99"/>
      </c>
      <c r="CJ176" s="2">
        <f t="shared" si="100"/>
      </c>
      <c r="CK176" s="2">
        <f t="shared" si="101"/>
      </c>
      <c r="CL176" s="2">
        <f t="shared" si="102"/>
      </c>
      <c r="CM176" s="2">
        <f t="shared" si="103"/>
      </c>
      <c r="CN176" s="2">
        <f t="shared" si="104"/>
      </c>
      <c r="CP176" s="2">
        <f t="shared" si="105"/>
      </c>
      <c r="CQ176" s="2">
        <f t="shared" si="106"/>
      </c>
      <c r="CR176" s="2">
        <f t="shared" si="107"/>
      </c>
      <c r="CS176" s="2">
        <f t="shared" si="108"/>
      </c>
      <c r="CT176" s="2">
        <f t="shared" si="109"/>
      </c>
      <c r="CU176" s="2">
        <f t="shared" si="110"/>
      </c>
      <c r="CV176" s="2">
        <f t="shared" si="111"/>
      </c>
      <c r="DL176" s="2">
        <v>170</v>
      </c>
      <c r="DM176" s="2">
        <f t="shared" si="115"/>
      </c>
      <c r="DN176" s="2">
        <f t="shared" si="116"/>
      </c>
    </row>
    <row r="177" spans="1:118" s="2" customFormat="1" ht="12.75" customHeight="1">
      <c r="A177" s="51">
        <f t="shared" si="120"/>
      </c>
      <c r="B177" s="62">
        <f t="shared" si="121"/>
      </c>
      <c r="C177" s="27"/>
      <c r="D177" s="27"/>
      <c r="E177" s="46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4"/>
      <c r="BC177"/>
      <c r="BE177" s="2">
        <v>123</v>
      </c>
      <c r="BF177" s="25">
        <f t="shared" si="124"/>
        <v>3.354951219512195</v>
      </c>
      <c r="BG177" s="25">
        <f t="shared" si="123"/>
        <v>3.6837317073170732</v>
      </c>
      <c r="BH177" s="25">
        <f t="shared" si="123"/>
        <v>3.9155365853658535</v>
      </c>
      <c r="BI177" s="25">
        <f t="shared" si="123"/>
        <v>4.094365853658537</v>
      </c>
      <c r="BJ177" s="25">
        <f t="shared" si="123"/>
        <v>4.239219512195121</v>
      </c>
      <c r="BK177" s="25">
        <f t="shared" si="123"/>
        <v>4.36109756097561</v>
      </c>
      <c r="BL177" s="25">
        <f t="shared" si="123"/>
        <v>4.466</v>
      </c>
      <c r="BM177" s="25">
        <f t="shared" si="123"/>
        <v>4.55790243902439</v>
      </c>
      <c r="BN177" s="25">
        <f t="shared" si="123"/>
        <v>4.638780487804878</v>
      </c>
      <c r="BO177" s="25">
        <f t="shared" si="123"/>
        <v>4.711707317073171</v>
      </c>
      <c r="BP177" s="25">
        <f t="shared" si="123"/>
        <v>4.778634146341463</v>
      </c>
      <c r="BQ177" s="25">
        <f t="shared" si="123"/>
        <v>4.839560975609755</v>
      </c>
      <c r="BR177" s="25">
        <f t="shared" si="123"/>
        <v>4.895487804878049</v>
      </c>
      <c r="BS177" s="25">
        <f t="shared" si="123"/>
        <v>4.947414634146342</v>
      </c>
      <c r="BT177" s="25">
        <f t="shared" si="123"/>
        <v>4.9953414634146345</v>
      </c>
      <c r="BU177" s="25">
        <f t="shared" si="123"/>
        <v>5.041317073170731</v>
      </c>
      <c r="BV177" s="25">
        <f t="shared" si="123"/>
        <v>5.083243902439024</v>
      </c>
      <c r="BW177" s="25">
        <f t="shared" si="123"/>
        <v>5.12319512195122</v>
      </c>
      <c r="BY177" s="2">
        <v>123</v>
      </c>
      <c r="BZ177" s="2">
        <f t="shared" si="112"/>
        <v>3.9155365853658535</v>
      </c>
      <c r="CB177" s="2">
        <f t="shared" si="113"/>
      </c>
      <c r="CC177" s="2">
        <f t="shared" si="93"/>
      </c>
      <c r="CD177" s="2">
        <f t="shared" si="94"/>
        <v>3.9155365853658535</v>
      </c>
      <c r="CE177" s="2">
        <f t="shared" si="95"/>
      </c>
      <c r="CF177" s="2">
        <f t="shared" si="96"/>
      </c>
      <c r="CG177" s="2">
        <f t="shared" si="97"/>
      </c>
      <c r="CH177" s="2">
        <f t="shared" si="98"/>
      </c>
      <c r="CI177" s="2">
        <f t="shared" si="99"/>
      </c>
      <c r="CJ177" s="2">
        <f t="shared" si="100"/>
      </c>
      <c r="CK177" s="2">
        <f t="shared" si="101"/>
      </c>
      <c r="CL177" s="2">
        <f t="shared" si="102"/>
      </c>
      <c r="CM177" s="2">
        <f t="shared" si="103"/>
      </c>
      <c r="CN177" s="2">
        <f t="shared" si="104"/>
      </c>
      <c r="CP177" s="2">
        <f t="shared" si="105"/>
      </c>
      <c r="CQ177" s="2">
        <f t="shared" si="106"/>
      </c>
      <c r="CR177" s="2">
        <f t="shared" si="107"/>
      </c>
      <c r="CS177" s="2">
        <f t="shared" si="108"/>
      </c>
      <c r="CT177" s="2">
        <f t="shared" si="109"/>
      </c>
      <c r="CU177" s="2">
        <f t="shared" si="110"/>
      </c>
      <c r="CV177" s="2">
        <f t="shared" si="111"/>
      </c>
      <c r="DL177" s="2">
        <v>171</v>
      </c>
      <c r="DM177" s="2">
        <f t="shared" si="115"/>
      </c>
      <c r="DN177" s="2">
        <f t="shared" si="116"/>
      </c>
    </row>
    <row r="178" spans="1:118" s="2" customFormat="1" ht="12.75" customHeight="1">
      <c r="A178" s="51">
        <f t="shared" si="120"/>
      </c>
      <c r="B178" s="62">
        <f t="shared" si="121"/>
      </c>
      <c r="C178" s="27"/>
      <c r="D178" s="27"/>
      <c r="E178" s="46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4"/>
      <c r="BC178"/>
      <c r="BE178" s="2">
        <v>124</v>
      </c>
      <c r="BF178" s="25">
        <f t="shared" si="124"/>
        <v>3.3546129032258065</v>
      </c>
      <c r="BG178" s="25">
        <f t="shared" si="123"/>
        <v>3.6833225806451613</v>
      </c>
      <c r="BH178" s="25">
        <f t="shared" si="123"/>
        <v>3.915064516129032</v>
      </c>
      <c r="BI178" s="25">
        <f t="shared" si="123"/>
        <v>4.09383870967742</v>
      </c>
      <c r="BJ178" s="25">
        <f t="shared" si="123"/>
        <v>4.238645161290322</v>
      </c>
      <c r="BK178" s="25">
        <f t="shared" si="123"/>
        <v>4.360483870967743</v>
      </c>
      <c r="BL178" s="25">
        <f t="shared" si="123"/>
        <v>4.465354838709677</v>
      </c>
      <c r="BM178" s="25">
        <f t="shared" si="123"/>
        <v>4.557225806451613</v>
      </c>
      <c r="BN178" s="25">
        <f t="shared" si="123"/>
        <v>4.638064516129032</v>
      </c>
      <c r="BO178" s="25">
        <f t="shared" si="123"/>
        <v>4.710967741935485</v>
      </c>
      <c r="BP178" s="25">
        <f t="shared" si="123"/>
        <v>4.7778709677419355</v>
      </c>
      <c r="BQ178" s="25">
        <f t="shared" si="123"/>
        <v>4.838774193548387</v>
      </c>
      <c r="BR178" s="25">
        <f t="shared" si="123"/>
        <v>4.894677419354839</v>
      </c>
      <c r="BS178" s="25">
        <f t="shared" si="123"/>
        <v>4.946580645161291</v>
      </c>
      <c r="BT178" s="25">
        <f t="shared" si="123"/>
        <v>4.994483870967742</v>
      </c>
      <c r="BU178" s="25">
        <f t="shared" si="123"/>
        <v>5.040451612903225</v>
      </c>
      <c r="BV178" s="25">
        <f t="shared" si="123"/>
        <v>5.082354838709677</v>
      </c>
      <c r="BW178" s="25">
        <f t="shared" si="123"/>
        <v>5.122290322580645</v>
      </c>
      <c r="BY178" s="2">
        <v>124</v>
      </c>
      <c r="BZ178" s="2">
        <f t="shared" si="112"/>
        <v>3.915064516129032</v>
      </c>
      <c r="CB178" s="2">
        <f t="shared" si="113"/>
      </c>
      <c r="CC178" s="2">
        <f t="shared" si="93"/>
      </c>
      <c r="CD178" s="2">
        <f t="shared" si="94"/>
        <v>3.915064516129032</v>
      </c>
      <c r="CE178" s="2">
        <f t="shared" si="95"/>
      </c>
      <c r="CF178" s="2">
        <f t="shared" si="96"/>
      </c>
      <c r="CG178" s="2">
        <f t="shared" si="97"/>
      </c>
      <c r="CH178" s="2">
        <f t="shared" si="98"/>
      </c>
      <c r="CI178" s="2">
        <f t="shared" si="99"/>
      </c>
      <c r="CJ178" s="2">
        <f t="shared" si="100"/>
      </c>
      <c r="CK178" s="2">
        <f t="shared" si="101"/>
      </c>
      <c r="CL178" s="2">
        <f t="shared" si="102"/>
      </c>
      <c r="CM178" s="2">
        <f t="shared" si="103"/>
      </c>
      <c r="CN178" s="2">
        <f t="shared" si="104"/>
      </c>
      <c r="CP178" s="2">
        <f t="shared" si="105"/>
      </c>
      <c r="CQ178" s="2">
        <f t="shared" si="106"/>
      </c>
      <c r="CR178" s="2">
        <f t="shared" si="107"/>
      </c>
      <c r="CS178" s="2">
        <f t="shared" si="108"/>
      </c>
      <c r="CT178" s="2">
        <f t="shared" si="109"/>
      </c>
      <c r="CU178" s="2">
        <f t="shared" si="110"/>
      </c>
      <c r="CV178" s="2">
        <f t="shared" si="111"/>
      </c>
      <c r="DL178" s="2">
        <v>172</v>
      </c>
      <c r="DM178" s="2">
        <f t="shared" si="115"/>
      </c>
      <c r="DN178" s="2">
        <f t="shared" si="116"/>
      </c>
    </row>
    <row r="179" spans="1:118" s="2" customFormat="1" ht="12.75" customHeight="1">
      <c r="A179" s="51">
        <f t="shared" si="120"/>
      </c>
      <c r="B179" s="62">
        <f t="shared" si="121"/>
      </c>
      <c r="C179" s="27"/>
      <c r="D179" s="27"/>
      <c r="E179" s="46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4"/>
      <c r="BC179"/>
      <c r="BE179" s="2">
        <v>125</v>
      </c>
      <c r="BF179" s="25">
        <f t="shared" si="124"/>
        <v>3.3542799999999997</v>
      </c>
      <c r="BG179" s="25">
        <f t="shared" si="123"/>
        <v>3.68292</v>
      </c>
      <c r="BH179" s="25">
        <f t="shared" si="123"/>
        <v>3.9145999999999996</v>
      </c>
      <c r="BI179" s="25">
        <f t="shared" si="123"/>
        <v>4.09332</v>
      </c>
      <c r="BJ179" s="25">
        <f t="shared" si="123"/>
        <v>4.23808</v>
      </c>
      <c r="BK179" s="25">
        <f t="shared" si="123"/>
        <v>4.35988</v>
      </c>
      <c r="BL179" s="25">
        <f t="shared" si="123"/>
        <v>4.46472</v>
      </c>
      <c r="BM179" s="25">
        <f t="shared" si="123"/>
        <v>4.556559999999999</v>
      </c>
      <c r="BN179" s="25">
        <f t="shared" si="123"/>
        <v>4.63736</v>
      </c>
      <c r="BO179" s="25">
        <f t="shared" si="123"/>
        <v>4.710240000000001</v>
      </c>
      <c r="BP179" s="25">
        <f t="shared" si="123"/>
        <v>4.77712</v>
      </c>
      <c r="BQ179" s="25">
        <f t="shared" si="123"/>
        <v>4.837999999999999</v>
      </c>
      <c r="BR179" s="25">
        <f t="shared" si="123"/>
        <v>4.893879999999999</v>
      </c>
      <c r="BS179" s="25">
        <f t="shared" si="123"/>
        <v>4.94576</v>
      </c>
      <c r="BT179" s="25">
        <f t="shared" si="123"/>
        <v>4.99364</v>
      </c>
      <c r="BU179" s="25">
        <f t="shared" si="123"/>
        <v>5.039599999999999</v>
      </c>
      <c r="BV179" s="25">
        <f t="shared" si="123"/>
        <v>5.08148</v>
      </c>
      <c r="BW179" s="25">
        <f t="shared" si="123"/>
        <v>5.1214</v>
      </c>
      <c r="BY179" s="2">
        <v>125</v>
      </c>
      <c r="BZ179" s="2">
        <f t="shared" si="112"/>
        <v>3.9145999999999996</v>
      </c>
      <c r="CB179" s="2">
        <f t="shared" si="113"/>
      </c>
      <c r="CC179" s="2">
        <f t="shared" si="93"/>
      </c>
      <c r="CD179" s="2">
        <f t="shared" si="94"/>
        <v>3.9145999999999996</v>
      </c>
      <c r="CE179" s="2">
        <f t="shared" si="95"/>
      </c>
      <c r="CF179" s="2">
        <f t="shared" si="96"/>
      </c>
      <c r="CG179" s="2">
        <f t="shared" si="97"/>
      </c>
      <c r="CH179" s="2">
        <f t="shared" si="98"/>
      </c>
      <c r="CI179" s="2">
        <f t="shared" si="99"/>
      </c>
      <c r="CJ179" s="2">
        <f t="shared" si="100"/>
      </c>
      <c r="CK179" s="2">
        <f t="shared" si="101"/>
      </c>
      <c r="CL179" s="2">
        <f t="shared" si="102"/>
      </c>
      <c r="CM179" s="2">
        <f t="shared" si="103"/>
      </c>
      <c r="CN179" s="2">
        <f t="shared" si="104"/>
      </c>
      <c r="CP179" s="2">
        <f t="shared" si="105"/>
      </c>
      <c r="CQ179" s="2">
        <f t="shared" si="106"/>
      </c>
      <c r="CR179" s="2">
        <f t="shared" si="107"/>
      </c>
      <c r="CS179" s="2">
        <f t="shared" si="108"/>
      </c>
      <c r="CT179" s="2">
        <f t="shared" si="109"/>
      </c>
      <c r="CU179" s="2">
        <f t="shared" si="110"/>
      </c>
      <c r="CV179" s="2">
        <f t="shared" si="111"/>
      </c>
      <c r="DL179" s="2">
        <v>173</v>
      </c>
      <c r="DM179" s="2">
        <f t="shared" si="115"/>
      </c>
      <c r="DN179" s="2">
        <f t="shared" si="116"/>
      </c>
    </row>
    <row r="180" spans="1:118" s="2" customFormat="1" ht="12.75" customHeight="1">
      <c r="A180" s="51">
        <f t="shared" si="120"/>
      </c>
      <c r="B180" s="62">
        <f t="shared" si="121"/>
      </c>
      <c r="C180" s="27"/>
      <c r="D180" s="27"/>
      <c r="E180" s="46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4"/>
      <c r="BC180"/>
      <c r="BE180" s="2">
        <v>126</v>
      </c>
      <c r="BF180" s="25">
        <f t="shared" si="124"/>
        <v>3.353952380952381</v>
      </c>
      <c r="BG180" s="25">
        <f t="shared" si="123"/>
        <v>3.6825238095238095</v>
      </c>
      <c r="BH180" s="25">
        <f t="shared" si="123"/>
        <v>3.914142857142857</v>
      </c>
      <c r="BI180" s="25">
        <f t="shared" si="123"/>
        <v>4.092809523809524</v>
      </c>
      <c r="BJ180" s="25">
        <f t="shared" si="123"/>
        <v>4.237523809523809</v>
      </c>
      <c r="BK180" s="25">
        <f t="shared" si="123"/>
        <v>4.359285714285715</v>
      </c>
      <c r="BL180" s="25">
        <f t="shared" si="123"/>
        <v>4.464095238095238</v>
      </c>
      <c r="BM180" s="25">
        <f t="shared" si="123"/>
        <v>4.5559047619047615</v>
      </c>
      <c r="BN180" s="25">
        <f t="shared" si="123"/>
        <v>4.636666666666667</v>
      </c>
      <c r="BO180" s="25">
        <f t="shared" si="123"/>
        <v>4.70952380952381</v>
      </c>
      <c r="BP180" s="25">
        <f t="shared" si="123"/>
        <v>4.776380952380952</v>
      </c>
      <c r="BQ180" s="25">
        <f t="shared" si="123"/>
        <v>4.837238095238095</v>
      </c>
      <c r="BR180" s="25">
        <f t="shared" si="123"/>
        <v>4.8930952380952375</v>
      </c>
      <c r="BS180" s="25">
        <f t="shared" si="123"/>
        <v>4.944952380952381</v>
      </c>
      <c r="BT180" s="25">
        <f t="shared" si="123"/>
        <v>4.992809523809524</v>
      </c>
      <c r="BU180" s="25">
        <f t="shared" si="123"/>
        <v>5.0387619047619046</v>
      </c>
      <c r="BV180" s="25">
        <f t="shared" si="123"/>
        <v>5.080619047619048</v>
      </c>
      <c r="BW180" s="25">
        <f t="shared" si="123"/>
        <v>5.12052380952381</v>
      </c>
      <c r="BY180" s="2">
        <v>126</v>
      </c>
      <c r="BZ180" s="2">
        <f t="shared" si="112"/>
        <v>3.914142857142857</v>
      </c>
      <c r="CB180" s="2">
        <f t="shared" si="113"/>
      </c>
      <c r="CC180" s="2">
        <f t="shared" si="93"/>
      </c>
      <c r="CD180" s="2">
        <f t="shared" si="94"/>
        <v>3.914142857142857</v>
      </c>
      <c r="CE180" s="2">
        <f t="shared" si="95"/>
      </c>
      <c r="CF180" s="2">
        <f t="shared" si="96"/>
      </c>
      <c r="CG180" s="2">
        <f t="shared" si="97"/>
      </c>
      <c r="CH180" s="2">
        <f t="shared" si="98"/>
      </c>
      <c r="CI180" s="2">
        <f t="shared" si="99"/>
      </c>
      <c r="CJ180" s="2">
        <f t="shared" si="100"/>
      </c>
      <c r="CK180" s="2">
        <f t="shared" si="101"/>
      </c>
      <c r="CL180" s="2">
        <f t="shared" si="102"/>
      </c>
      <c r="CM180" s="2">
        <f t="shared" si="103"/>
      </c>
      <c r="CN180" s="2">
        <f t="shared" si="104"/>
      </c>
      <c r="CP180" s="2">
        <f t="shared" si="105"/>
      </c>
      <c r="CQ180" s="2">
        <f t="shared" si="106"/>
      </c>
      <c r="CR180" s="2">
        <f t="shared" si="107"/>
      </c>
      <c r="CS180" s="2">
        <f t="shared" si="108"/>
      </c>
      <c r="CT180" s="2">
        <f t="shared" si="109"/>
      </c>
      <c r="CU180" s="2">
        <f t="shared" si="110"/>
      </c>
      <c r="CV180" s="2">
        <f t="shared" si="111"/>
      </c>
      <c r="DL180" s="2">
        <v>174</v>
      </c>
      <c r="DM180" s="2">
        <f t="shared" si="115"/>
      </c>
      <c r="DN180" s="2">
        <f t="shared" si="116"/>
      </c>
    </row>
    <row r="181" spans="1:118" s="2" customFormat="1" ht="12.75" customHeight="1">
      <c r="A181" s="51">
        <f t="shared" si="120"/>
      </c>
      <c r="B181" s="62">
        <f t="shared" si="121"/>
      </c>
      <c r="C181" s="27"/>
      <c r="D181" s="27"/>
      <c r="E181" s="46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4"/>
      <c r="BC181"/>
      <c r="BE181" s="2">
        <v>127</v>
      </c>
      <c r="BF181" s="25">
        <f t="shared" si="124"/>
        <v>3.3536299212598424</v>
      </c>
      <c r="BG181" s="25">
        <f t="shared" si="123"/>
        <v>3.6821338582677168</v>
      </c>
      <c r="BH181" s="25">
        <f t="shared" si="123"/>
        <v>3.9136929133858267</v>
      </c>
      <c r="BI181" s="25">
        <f t="shared" si="123"/>
        <v>4.0923070866141735</v>
      </c>
      <c r="BJ181" s="25">
        <f t="shared" si="123"/>
        <v>4.236976377952756</v>
      </c>
      <c r="BK181" s="25">
        <f t="shared" si="123"/>
        <v>4.358700787401575</v>
      </c>
      <c r="BL181" s="25">
        <f t="shared" si="123"/>
        <v>4.46348031496063</v>
      </c>
      <c r="BM181" s="25">
        <f t="shared" si="123"/>
        <v>4.555259842519685</v>
      </c>
      <c r="BN181" s="25">
        <f t="shared" si="123"/>
        <v>4.6359842519685035</v>
      </c>
      <c r="BO181" s="25">
        <f t="shared" si="123"/>
        <v>4.708818897637796</v>
      </c>
      <c r="BP181" s="25">
        <f t="shared" si="123"/>
        <v>4.775653543307087</v>
      </c>
      <c r="BQ181" s="25">
        <f t="shared" si="123"/>
        <v>4.836488188976378</v>
      </c>
      <c r="BR181" s="25">
        <f t="shared" si="123"/>
        <v>4.892322834645669</v>
      </c>
      <c r="BS181" s="25">
        <f t="shared" si="123"/>
        <v>4.944157480314961</v>
      </c>
      <c r="BT181" s="25">
        <f t="shared" si="123"/>
        <v>4.991992125984252</v>
      </c>
      <c r="BU181" s="25">
        <f t="shared" si="123"/>
        <v>5.0379370078740155</v>
      </c>
      <c r="BV181" s="25">
        <f t="shared" si="123"/>
        <v>5.0797716535433075</v>
      </c>
      <c r="BW181" s="25">
        <f t="shared" si="123"/>
        <v>5.119661417322835</v>
      </c>
      <c r="BY181" s="2">
        <v>127</v>
      </c>
      <c r="BZ181" s="2">
        <f t="shared" si="112"/>
        <v>3.9136929133858267</v>
      </c>
      <c r="CB181" s="2">
        <f t="shared" si="113"/>
      </c>
      <c r="CC181" s="2">
        <f t="shared" si="93"/>
      </c>
      <c r="CD181" s="2">
        <f t="shared" si="94"/>
        <v>3.9136929133858267</v>
      </c>
      <c r="CE181" s="2">
        <f t="shared" si="95"/>
      </c>
      <c r="CF181" s="2">
        <f t="shared" si="96"/>
      </c>
      <c r="CG181" s="2">
        <f t="shared" si="97"/>
      </c>
      <c r="CH181" s="2">
        <f t="shared" si="98"/>
      </c>
      <c r="CI181" s="2">
        <f t="shared" si="99"/>
      </c>
      <c r="CJ181" s="2">
        <f t="shared" si="100"/>
      </c>
      <c r="CK181" s="2">
        <f t="shared" si="101"/>
      </c>
      <c r="CL181" s="2">
        <f t="shared" si="102"/>
      </c>
      <c r="CM181" s="2">
        <f t="shared" si="103"/>
      </c>
      <c r="CN181" s="2">
        <f t="shared" si="104"/>
      </c>
      <c r="CP181" s="2">
        <f t="shared" si="105"/>
      </c>
      <c r="CQ181" s="2">
        <f t="shared" si="106"/>
      </c>
      <c r="CR181" s="2">
        <f t="shared" si="107"/>
      </c>
      <c r="CS181" s="2">
        <f t="shared" si="108"/>
      </c>
      <c r="CT181" s="2">
        <f t="shared" si="109"/>
      </c>
      <c r="CU181" s="2">
        <f t="shared" si="110"/>
      </c>
      <c r="CV181" s="2">
        <f t="shared" si="111"/>
      </c>
      <c r="DL181" s="2">
        <v>175</v>
      </c>
      <c r="DM181" s="2">
        <f t="shared" si="115"/>
      </c>
      <c r="DN181" s="2">
        <f t="shared" si="116"/>
      </c>
    </row>
    <row r="182" spans="1:118" s="2" customFormat="1" ht="12.75" customHeight="1">
      <c r="A182" s="51">
        <f t="shared" si="120"/>
      </c>
      <c r="B182" s="62">
        <f t="shared" si="121"/>
      </c>
      <c r="C182" s="27"/>
      <c r="D182" s="27"/>
      <c r="E182" s="46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4"/>
      <c r="BC182"/>
      <c r="BE182" s="2">
        <v>128</v>
      </c>
      <c r="BF182" s="25">
        <f t="shared" si="124"/>
        <v>3.3533125</v>
      </c>
      <c r="BG182" s="25">
        <f t="shared" si="123"/>
        <v>3.68175</v>
      </c>
      <c r="BH182" s="25">
        <f t="shared" si="123"/>
        <v>3.9132499999999997</v>
      </c>
      <c r="BI182" s="25">
        <f t="shared" si="123"/>
        <v>4.0918125</v>
      </c>
      <c r="BJ182" s="25">
        <f t="shared" si="123"/>
        <v>4.236437499999999</v>
      </c>
      <c r="BK182" s="25">
        <f t="shared" si="123"/>
        <v>4.358125</v>
      </c>
      <c r="BL182" s="25">
        <f t="shared" si="123"/>
        <v>4.462875</v>
      </c>
      <c r="BM182" s="25">
        <f t="shared" si="123"/>
        <v>4.554625</v>
      </c>
      <c r="BN182" s="25">
        <f t="shared" si="123"/>
        <v>4.6353125</v>
      </c>
      <c r="BO182" s="25">
        <f t="shared" si="123"/>
        <v>4.708125000000001</v>
      </c>
      <c r="BP182" s="25">
        <f t="shared" si="123"/>
        <v>4.7749375</v>
      </c>
      <c r="BQ182" s="25">
        <f t="shared" si="123"/>
        <v>4.83575</v>
      </c>
      <c r="BR182" s="25">
        <f t="shared" si="123"/>
        <v>4.8915625</v>
      </c>
      <c r="BS182" s="25">
        <f t="shared" si="123"/>
        <v>4.9433750000000005</v>
      </c>
      <c r="BT182" s="25">
        <f t="shared" si="123"/>
        <v>4.9911875000000006</v>
      </c>
      <c r="BU182" s="25">
        <f t="shared" si="123"/>
        <v>5.037125</v>
      </c>
      <c r="BV182" s="25">
        <f t="shared" si="123"/>
        <v>5.0789375</v>
      </c>
      <c r="BW182" s="25">
        <f t="shared" si="123"/>
        <v>5.118812500000001</v>
      </c>
      <c r="BY182" s="2">
        <v>128</v>
      </c>
      <c r="BZ182" s="2">
        <f t="shared" si="112"/>
        <v>3.9132499999999997</v>
      </c>
      <c r="CB182" s="2">
        <f t="shared" si="113"/>
      </c>
      <c r="CC182" s="2">
        <f t="shared" si="93"/>
      </c>
      <c r="CD182" s="2">
        <f t="shared" si="94"/>
        <v>3.9132499999999997</v>
      </c>
      <c r="CE182" s="2">
        <f t="shared" si="95"/>
      </c>
      <c r="CF182" s="2">
        <f t="shared" si="96"/>
      </c>
      <c r="CG182" s="2">
        <f t="shared" si="97"/>
      </c>
      <c r="CH182" s="2">
        <f t="shared" si="98"/>
      </c>
      <c r="CI182" s="2">
        <f t="shared" si="99"/>
      </c>
      <c r="CJ182" s="2">
        <f t="shared" si="100"/>
      </c>
      <c r="CK182" s="2">
        <f t="shared" si="101"/>
      </c>
      <c r="CL182" s="2">
        <f t="shared" si="102"/>
      </c>
      <c r="CM182" s="2">
        <f t="shared" si="103"/>
      </c>
      <c r="CN182" s="2">
        <f t="shared" si="104"/>
      </c>
      <c r="CP182" s="2">
        <f t="shared" si="105"/>
      </c>
      <c r="CQ182" s="2">
        <f t="shared" si="106"/>
      </c>
      <c r="CR182" s="2">
        <f t="shared" si="107"/>
      </c>
      <c r="CS182" s="2">
        <f t="shared" si="108"/>
      </c>
      <c r="CT182" s="2">
        <f t="shared" si="109"/>
      </c>
      <c r="CU182" s="2">
        <f t="shared" si="110"/>
      </c>
      <c r="CV182" s="2">
        <f t="shared" si="111"/>
      </c>
      <c r="DL182" s="2">
        <v>176</v>
      </c>
      <c r="DM182" s="2">
        <f t="shared" si="115"/>
      </c>
      <c r="DN182" s="2">
        <f t="shared" si="116"/>
      </c>
    </row>
    <row r="183" spans="1:118" s="2" customFormat="1" ht="12.75" customHeight="1">
      <c r="A183" s="51">
        <f t="shared" si="120"/>
      </c>
      <c r="B183" s="62">
        <f t="shared" si="121"/>
      </c>
      <c r="C183" s="27"/>
      <c r="D183" s="27"/>
      <c r="E183" s="46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4"/>
      <c r="BC183"/>
      <c r="BE183" s="2">
        <v>129</v>
      </c>
      <c r="BF183" s="25">
        <f t="shared" si="124"/>
        <v>3.3529999999999998</v>
      </c>
      <c r="BG183" s="25">
        <f t="shared" si="123"/>
        <v>3.681372093023256</v>
      </c>
      <c r="BH183" s="25">
        <f t="shared" si="123"/>
        <v>3.9128139534883717</v>
      </c>
      <c r="BI183" s="25">
        <f t="shared" si="123"/>
        <v>4.091325581395349</v>
      </c>
      <c r="BJ183" s="25">
        <f t="shared" si="123"/>
        <v>4.235906976744186</v>
      </c>
      <c r="BK183" s="25">
        <f t="shared" si="123"/>
        <v>4.357558139534884</v>
      </c>
      <c r="BL183" s="25">
        <f t="shared" si="123"/>
        <v>4.462279069767442</v>
      </c>
      <c r="BM183" s="25">
        <f t="shared" si="123"/>
        <v>4.553999999999999</v>
      </c>
      <c r="BN183" s="25">
        <f t="shared" si="123"/>
        <v>4.634651162790698</v>
      </c>
      <c r="BO183" s="25">
        <f t="shared" si="123"/>
        <v>4.707441860465117</v>
      </c>
      <c r="BP183" s="25">
        <f t="shared" si="123"/>
        <v>4.774232558139534</v>
      </c>
      <c r="BQ183" s="25">
        <f t="shared" si="123"/>
        <v>4.835023255813953</v>
      </c>
      <c r="BR183" s="25">
        <f t="shared" si="123"/>
        <v>4.8908139534883714</v>
      </c>
      <c r="BS183" s="25">
        <f t="shared" si="123"/>
        <v>4.942604651162791</v>
      </c>
      <c r="BT183" s="25">
        <f t="shared" si="123"/>
        <v>4.990395348837209</v>
      </c>
      <c r="BU183" s="25">
        <f t="shared" si="123"/>
        <v>5.0363255813953485</v>
      </c>
      <c r="BV183" s="25">
        <f t="shared" si="123"/>
        <v>5.078116279069768</v>
      </c>
      <c r="BW183" s="25">
        <f t="shared" si="123"/>
        <v>5.117976744186047</v>
      </c>
      <c r="BY183" s="2">
        <v>129</v>
      </c>
      <c r="BZ183" s="2">
        <f t="shared" si="112"/>
        <v>3.9128139534883717</v>
      </c>
      <c r="CB183" s="2">
        <f t="shared" si="113"/>
      </c>
      <c r="CC183" s="2">
        <f t="shared" si="93"/>
      </c>
      <c r="CD183" s="2">
        <f t="shared" si="94"/>
        <v>3.9128139534883717</v>
      </c>
      <c r="CE183" s="2">
        <f t="shared" si="95"/>
      </c>
      <c r="CF183" s="2">
        <f t="shared" si="96"/>
      </c>
      <c r="CG183" s="2">
        <f t="shared" si="97"/>
      </c>
      <c r="CH183" s="2">
        <f t="shared" si="98"/>
      </c>
      <c r="CI183" s="2">
        <f t="shared" si="99"/>
      </c>
      <c r="CJ183" s="2">
        <f t="shared" si="100"/>
      </c>
      <c r="CK183" s="2">
        <f t="shared" si="101"/>
      </c>
      <c r="CL183" s="2">
        <f t="shared" si="102"/>
      </c>
      <c r="CM183" s="2">
        <f t="shared" si="103"/>
      </c>
      <c r="CN183" s="2">
        <f t="shared" si="104"/>
      </c>
      <c r="CP183" s="2">
        <f t="shared" si="105"/>
      </c>
      <c r="CQ183" s="2">
        <f t="shared" si="106"/>
      </c>
      <c r="CR183" s="2">
        <f t="shared" si="107"/>
      </c>
      <c r="CS183" s="2">
        <f t="shared" si="108"/>
      </c>
      <c r="CT183" s="2">
        <f t="shared" si="109"/>
      </c>
      <c r="CU183" s="2">
        <f t="shared" si="110"/>
      </c>
      <c r="CV183" s="2">
        <f t="shared" si="111"/>
      </c>
      <c r="DL183" s="2">
        <v>177</v>
      </c>
      <c r="DM183" s="2">
        <f t="shared" si="115"/>
      </c>
      <c r="DN183" s="2">
        <f t="shared" si="116"/>
      </c>
    </row>
    <row r="184" spans="1:118" s="2" customFormat="1" ht="12.75" customHeight="1">
      <c r="A184" s="51">
        <f t="shared" si="120"/>
      </c>
      <c r="B184" s="62">
        <f t="shared" si="121"/>
      </c>
      <c r="C184" s="27"/>
      <c r="D184" s="27"/>
      <c r="E184" s="46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4"/>
      <c r="BC184"/>
      <c r="BE184" s="2">
        <v>130</v>
      </c>
      <c r="BF184" s="25">
        <f t="shared" si="124"/>
        <v>3.3526923076923074</v>
      </c>
      <c r="BG184" s="25">
        <f t="shared" si="123"/>
        <v>3.681</v>
      </c>
      <c r="BH184" s="25">
        <f t="shared" si="123"/>
        <v>3.912384615384615</v>
      </c>
      <c r="BI184" s="25">
        <f t="shared" si="123"/>
        <v>4.090846153846154</v>
      </c>
      <c r="BJ184" s="25">
        <f t="shared" si="123"/>
        <v>4.235384615384615</v>
      </c>
      <c r="BK184" s="25">
        <f t="shared" si="123"/>
        <v>4.357</v>
      </c>
      <c r="BL184" s="25">
        <f t="shared" si="123"/>
        <v>4.461692307692307</v>
      </c>
      <c r="BM184" s="25">
        <f t="shared" si="123"/>
        <v>4.553384615384615</v>
      </c>
      <c r="BN184" s="25">
        <f t="shared" si="123"/>
        <v>4.634</v>
      </c>
      <c r="BO184" s="25">
        <f t="shared" si="123"/>
        <v>4.706769230769231</v>
      </c>
      <c r="BP184" s="25">
        <f t="shared" si="123"/>
        <v>4.773538461538461</v>
      </c>
      <c r="BQ184" s="25">
        <f t="shared" si="123"/>
        <v>4.834307692307692</v>
      </c>
      <c r="BR184" s="25">
        <f t="shared" si="123"/>
        <v>4.890076923076923</v>
      </c>
      <c r="BS184" s="25">
        <f t="shared" si="123"/>
        <v>4.941846153846154</v>
      </c>
      <c r="BT184" s="25">
        <f t="shared" si="123"/>
        <v>4.989615384615385</v>
      </c>
      <c r="BU184" s="25">
        <f t="shared" si="123"/>
        <v>5.0355384615384615</v>
      </c>
      <c r="BV184" s="25">
        <f t="shared" si="123"/>
        <v>5.077307692307692</v>
      </c>
      <c r="BW184" s="25">
        <f t="shared" si="123"/>
        <v>5.117153846153847</v>
      </c>
      <c r="BY184" s="2">
        <v>130</v>
      </c>
      <c r="BZ184" s="2">
        <f t="shared" si="112"/>
        <v>3.912384615384615</v>
      </c>
      <c r="CB184" s="2">
        <f t="shared" si="113"/>
      </c>
      <c r="CC184" s="2">
        <f t="shared" si="93"/>
      </c>
      <c r="CD184" s="2">
        <f t="shared" si="94"/>
        <v>3.912384615384615</v>
      </c>
      <c r="CE184" s="2">
        <f t="shared" si="95"/>
      </c>
      <c r="CF184" s="2">
        <f t="shared" si="96"/>
      </c>
      <c r="CG184" s="2">
        <f t="shared" si="97"/>
      </c>
      <c r="CH184" s="2">
        <f t="shared" si="98"/>
      </c>
      <c r="CI184" s="2">
        <f t="shared" si="99"/>
      </c>
      <c r="CJ184" s="2">
        <f t="shared" si="100"/>
      </c>
      <c r="CK184" s="2">
        <f t="shared" si="101"/>
      </c>
      <c r="CL184" s="2">
        <f t="shared" si="102"/>
      </c>
      <c r="CM184" s="2">
        <f t="shared" si="103"/>
      </c>
      <c r="CN184" s="2">
        <f t="shared" si="104"/>
      </c>
      <c r="CP184" s="2">
        <f t="shared" si="105"/>
      </c>
      <c r="CQ184" s="2">
        <f t="shared" si="106"/>
      </c>
      <c r="CR184" s="2">
        <f t="shared" si="107"/>
      </c>
      <c r="CS184" s="2">
        <f t="shared" si="108"/>
      </c>
      <c r="CT184" s="2">
        <f t="shared" si="109"/>
      </c>
      <c r="CU184" s="2">
        <f t="shared" si="110"/>
      </c>
      <c r="CV184" s="2">
        <f t="shared" si="111"/>
      </c>
      <c r="DL184" s="2">
        <v>178</v>
      </c>
      <c r="DM184" s="2">
        <f t="shared" si="115"/>
      </c>
      <c r="DN184" s="2">
        <f t="shared" si="116"/>
      </c>
    </row>
    <row r="185" spans="1:118" s="2" customFormat="1" ht="12.75" customHeight="1">
      <c r="A185" s="51">
        <f t="shared" si="120"/>
      </c>
      <c r="B185" s="62">
        <f t="shared" si="121"/>
      </c>
      <c r="C185" s="27"/>
      <c r="D185" s="27"/>
      <c r="E185" s="46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4"/>
      <c r="BC185"/>
      <c r="BE185" s="2">
        <v>131</v>
      </c>
      <c r="BF185" s="25">
        <f t="shared" si="124"/>
        <v>3.352389312977099</v>
      </c>
      <c r="BG185" s="25">
        <f t="shared" si="123"/>
        <v>3.6806335877862595</v>
      </c>
      <c r="BH185" s="25">
        <f t="shared" si="123"/>
        <v>3.9119618320610687</v>
      </c>
      <c r="BI185" s="25">
        <f t="shared" si="123"/>
        <v>4.090374045801527</v>
      </c>
      <c r="BJ185" s="25">
        <f t="shared" si="123"/>
        <v>4.234870229007633</v>
      </c>
      <c r="BK185" s="25">
        <f t="shared" si="123"/>
        <v>4.35645038167939</v>
      </c>
      <c r="BL185" s="25">
        <f t="shared" si="123"/>
        <v>4.461114503816794</v>
      </c>
      <c r="BM185" s="25">
        <f t="shared" si="123"/>
        <v>4.552778625954198</v>
      </c>
      <c r="BN185" s="25">
        <f t="shared" si="123"/>
        <v>4.633358778625954</v>
      </c>
      <c r="BO185" s="25">
        <f t="shared" si="123"/>
        <v>4.706106870229008</v>
      </c>
      <c r="BP185" s="25">
        <f t="shared" si="123"/>
        <v>4.772854961832061</v>
      </c>
      <c r="BQ185" s="25">
        <f t="shared" si="123"/>
        <v>4.833603053435114</v>
      </c>
      <c r="BR185" s="25">
        <f t="shared" si="123"/>
        <v>4.889351145038168</v>
      </c>
      <c r="BS185" s="25">
        <f t="shared" si="123"/>
        <v>4.941099236641222</v>
      </c>
      <c r="BT185" s="25">
        <f t="shared" si="123"/>
        <v>4.988847328244275</v>
      </c>
      <c r="BU185" s="25">
        <f t="shared" si="123"/>
        <v>5.034763358778625</v>
      </c>
      <c r="BV185" s="25">
        <f t="shared" si="123"/>
        <v>5.0765114503816795</v>
      </c>
      <c r="BW185" s="25">
        <f t="shared" si="123"/>
        <v>5.116343511450382</v>
      </c>
      <c r="BY185" s="2">
        <v>131</v>
      </c>
      <c r="BZ185" s="2">
        <f t="shared" si="112"/>
        <v>3.9119618320610687</v>
      </c>
      <c r="CB185" s="2">
        <f t="shared" si="113"/>
      </c>
      <c r="CC185" s="2">
        <f aca="true" t="shared" si="125" ref="CC185:CC248">IF(BG$56=$BE$2,BG185,"")</f>
      </c>
      <c r="CD185" s="2">
        <f aca="true" t="shared" si="126" ref="CD185:CD248">IF(BH$56=$BE$2,BH185,"")</f>
        <v>3.9119618320610687</v>
      </c>
      <c r="CE185" s="2">
        <f aca="true" t="shared" si="127" ref="CE185:CE248">IF(BI$56=$BE$2,BI185,"")</f>
      </c>
      <c r="CF185" s="2">
        <f aca="true" t="shared" si="128" ref="CF185:CF248">IF(BJ$56=$BE$2,BJ185,"")</f>
      </c>
      <c r="CG185" s="2">
        <f aca="true" t="shared" si="129" ref="CG185:CG248">IF(BK$56=$BE$2,BK185,"")</f>
      </c>
      <c r="CH185" s="2">
        <f aca="true" t="shared" si="130" ref="CH185:CH248">IF(BL$56=$BE$2,BL185,"")</f>
      </c>
      <c r="CI185" s="2">
        <f aca="true" t="shared" si="131" ref="CI185:CI248">IF(BM$56=$BE$2,BM185,"")</f>
      </c>
      <c r="CJ185" s="2">
        <f aca="true" t="shared" si="132" ref="CJ185:CJ248">IF(BN$56=$BE$2,BN185,"")</f>
      </c>
      <c r="CK185" s="2">
        <f aca="true" t="shared" si="133" ref="CK185:CK248">IF(BO$56=$BE$2,BO185,"")</f>
      </c>
      <c r="CL185" s="2">
        <f aca="true" t="shared" si="134" ref="CL185:CL248">IF(BP$56=$BE$2,BP185,"")</f>
      </c>
      <c r="CM185" s="2">
        <f aca="true" t="shared" si="135" ref="CM185:CM248">IF(BQ$56=$BE$2,BQ185,"")</f>
      </c>
      <c r="CN185" s="2">
        <f aca="true" t="shared" si="136" ref="CN185:CN248">IF(BR$56=$BE$2,BR185,"")</f>
      </c>
      <c r="CP185" s="2">
        <f aca="true" t="shared" si="137" ref="CP185:CP248">IF(BS$56=$BE$2,BS185,"")</f>
      </c>
      <c r="CQ185" s="2">
        <f aca="true" t="shared" si="138" ref="CQ185:CQ248">IF(BT$56=$BE$2,BT185,"")</f>
      </c>
      <c r="CR185" s="2">
        <f aca="true" t="shared" si="139" ref="CR185:CR248">IF(BU$56=$BE$2,BU185,"")</f>
      </c>
      <c r="CS185" s="2">
        <f aca="true" t="shared" si="140" ref="CS185:CS248">IF(BV$56=$BE$2,BV185,"")</f>
      </c>
      <c r="CT185" s="2">
        <f aca="true" t="shared" si="141" ref="CT185:CT248">IF(BW$56=$BE$2,BW185,"")</f>
      </c>
      <c r="CU185" s="2">
        <f aca="true" t="shared" si="142" ref="CU185:CU248">IF(BX$56=$BE$2,BX185,"")</f>
      </c>
      <c r="CV185" s="2">
        <f aca="true" t="shared" si="143" ref="CV185:CV248">IF(BY$56=$BE$2,BY185,"")</f>
      </c>
      <c r="DL185" s="2">
        <v>179</v>
      </c>
      <c r="DM185" s="2">
        <f t="shared" si="115"/>
      </c>
      <c r="DN185" s="2">
        <f t="shared" si="116"/>
      </c>
    </row>
    <row r="186" spans="1:118" s="2" customFormat="1" ht="12.75" customHeight="1">
      <c r="A186" s="51">
        <f t="shared" si="120"/>
      </c>
      <c r="B186" s="62">
        <f t="shared" si="121"/>
      </c>
      <c r="C186" s="27"/>
      <c r="D186" s="27"/>
      <c r="E186" s="46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4"/>
      <c r="BC186"/>
      <c r="BE186" s="2">
        <v>132</v>
      </c>
      <c r="BF186" s="25">
        <f t="shared" si="124"/>
        <v>3.352090909090909</v>
      </c>
      <c r="BG186" s="25">
        <f t="shared" si="123"/>
        <v>3.6802727272727274</v>
      </c>
      <c r="BH186" s="25">
        <f t="shared" si="123"/>
        <v>3.9115454545454544</v>
      </c>
      <c r="BI186" s="25">
        <f t="shared" si="123"/>
        <v>4.089909090909091</v>
      </c>
      <c r="BJ186" s="25">
        <f t="shared" si="123"/>
        <v>4.234363636363636</v>
      </c>
      <c r="BK186" s="25">
        <f t="shared" si="123"/>
        <v>4.355909090909091</v>
      </c>
      <c r="BL186" s="25">
        <f t="shared" si="123"/>
        <v>4.460545454545454</v>
      </c>
      <c r="BM186" s="25">
        <f t="shared" si="123"/>
        <v>4.552181818181817</v>
      </c>
      <c r="BN186" s="25">
        <f t="shared" si="123"/>
        <v>4.632727272727273</v>
      </c>
      <c r="BO186" s="25">
        <f t="shared" si="123"/>
        <v>4.705454545454546</v>
      </c>
      <c r="BP186" s="25">
        <f t="shared" si="123"/>
        <v>4.772181818181818</v>
      </c>
      <c r="BQ186" s="25">
        <f t="shared" si="123"/>
        <v>4.832909090909091</v>
      </c>
      <c r="BR186" s="25">
        <f t="shared" si="123"/>
        <v>4.888636363636364</v>
      </c>
      <c r="BS186" s="25">
        <f t="shared" si="123"/>
        <v>4.940363636363637</v>
      </c>
      <c r="BT186" s="25">
        <f t="shared" si="123"/>
        <v>4.988090909090909</v>
      </c>
      <c r="BU186" s="25">
        <f t="shared" si="123"/>
        <v>5.034</v>
      </c>
      <c r="BV186" s="25">
        <f t="shared" si="123"/>
        <v>5.075727272727273</v>
      </c>
      <c r="BW186" s="25">
        <f t="shared" si="123"/>
        <v>5.115545454545455</v>
      </c>
      <c r="BY186" s="2">
        <v>132</v>
      </c>
      <c r="BZ186" s="2">
        <f aca="true" t="shared" si="144" ref="BZ186:BZ249">SUM(CB186:CT186)</f>
        <v>3.9115454545454544</v>
      </c>
      <c r="CB186" s="2">
        <f aca="true" t="shared" si="145" ref="CB186:CB249">IF(BF$56=$BE$2,BF186,"")</f>
      </c>
      <c r="CC186" s="2">
        <f t="shared" si="125"/>
      </c>
      <c r="CD186" s="2">
        <f t="shared" si="126"/>
        <v>3.9115454545454544</v>
      </c>
      <c r="CE186" s="2">
        <f t="shared" si="127"/>
      </c>
      <c r="CF186" s="2">
        <f t="shared" si="128"/>
      </c>
      <c r="CG186" s="2">
        <f t="shared" si="129"/>
      </c>
      <c r="CH186" s="2">
        <f t="shared" si="130"/>
      </c>
      <c r="CI186" s="2">
        <f t="shared" si="131"/>
      </c>
      <c r="CJ186" s="2">
        <f t="shared" si="132"/>
      </c>
      <c r="CK186" s="2">
        <f t="shared" si="133"/>
      </c>
      <c r="CL186" s="2">
        <f t="shared" si="134"/>
      </c>
      <c r="CM186" s="2">
        <f t="shared" si="135"/>
      </c>
      <c r="CN186" s="2">
        <f t="shared" si="136"/>
      </c>
      <c r="CP186" s="2">
        <f t="shared" si="137"/>
      </c>
      <c r="CQ186" s="2">
        <f t="shared" si="138"/>
      </c>
      <c r="CR186" s="2">
        <f t="shared" si="139"/>
      </c>
      <c r="CS186" s="2">
        <f t="shared" si="140"/>
      </c>
      <c r="CT186" s="2">
        <f t="shared" si="141"/>
      </c>
      <c r="CU186" s="2">
        <f t="shared" si="142"/>
      </c>
      <c r="CV186" s="2">
        <f t="shared" si="143"/>
      </c>
      <c r="DL186" s="2">
        <v>180</v>
      </c>
      <c r="DM186" s="2">
        <f t="shared" si="115"/>
      </c>
      <c r="DN186" s="2">
        <f t="shared" si="116"/>
      </c>
    </row>
    <row r="187" spans="1:118" s="2" customFormat="1" ht="12.75" customHeight="1">
      <c r="A187" s="51">
        <f t="shared" si="120"/>
      </c>
      <c r="B187" s="62">
        <f t="shared" si="121"/>
      </c>
      <c r="C187" s="27"/>
      <c r="D187" s="27"/>
      <c r="E187" s="46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4"/>
      <c r="BC187"/>
      <c r="BE187" s="2">
        <v>133</v>
      </c>
      <c r="BF187" s="25">
        <f t="shared" si="124"/>
        <v>3.3517969924812028</v>
      </c>
      <c r="BG187" s="25">
        <f t="shared" si="123"/>
        <v>3.679917293233083</v>
      </c>
      <c r="BH187" s="25">
        <f t="shared" si="123"/>
        <v>3.9111353383458645</v>
      </c>
      <c r="BI187" s="25">
        <f t="shared" si="123"/>
        <v>4.089451127819549</v>
      </c>
      <c r="BJ187" s="25">
        <f t="shared" si="123"/>
        <v>4.233864661654135</v>
      </c>
      <c r="BK187" s="25">
        <f t="shared" si="123"/>
        <v>4.355375939849624</v>
      </c>
      <c r="BL187" s="25">
        <f t="shared" si="123"/>
        <v>4.459984962406015</v>
      </c>
      <c r="BM187" s="25">
        <f t="shared" si="123"/>
        <v>4.551593984962405</v>
      </c>
      <c r="BN187" s="25">
        <f t="shared" si="123"/>
        <v>4.632105263157895</v>
      </c>
      <c r="BO187" s="25">
        <f t="shared" si="123"/>
        <v>4.704812030075188</v>
      </c>
      <c r="BP187" s="25">
        <f t="shared" si="123"/>
        <v>4.771518796992481</v>
      </c>
      <c r="BQ187" s="25">
        <f t="shared" si="123"/>
        <v>4.832225563909774</v>
      </c>
      <c r="BR187" s="25">
        <f t="shared" si="123"/>
        <v>4.887932330827067</v>
      </c>
      <c r="BS187" s="25">
        <f t="shared" si="123"/>
        <v>4.939639097744361</v>
      </c>
      <c r="BT187" s="25">
        <f t="shared" si="123"/>
        <v>4.987345864661655</v>
      </c>
      <c r="BU187" s="25">
        <f t="shared" si="123"/>
        <v>5.033248120300751</v>
      </c>
      <c r="BV187" s="25">
        <f t="shared" si="123"/>
        <v>5.074954887218046</v>
      </c>
      <c r="BW187" s="25">
        <f t="shared" si="123"/>
        <v>5.114759398496241</v>
      </c>
      <c r="BY187" s="2">
        <v>133</v>
      </c>
      <c r="BZ187" s="2">
        <f t="shared" si="144"/>
        <v>3.9111353383458645</v>
      </c>
      <c r="CB187" s="2">
        <f t="shared" si="145"/>
      </c>
      <c r="CC187" s="2">
        <f t="shared" si="125"/>
      </c>
      <c r="CD187" s="2">
        <f t="shared" si="126"/>
        <v>3.9111353383458645</v>
      </c>
      <c r="CE187" s="2">
        <f t="shared" si="127"/>
      </c>
      <c r="CF187" s="2">
        <f t="shared" si="128"/>
      </c>
      <c r="CG187" s="2">
        <f t="shared" si="129"/>
      </c>
      <c r="CH187" s="2">
        <f t="shared" si="130"/>
      </c>
      <c r="CI187" s="2">
        <f t="shared" si="131"/>
      </c>
      <c r="CJ187" s="2">
        <f t="shared" si="132"/>
      </c>
      <c r="CK187" s="2">
        <f t="shared" si="133"/>
      </c>
      <c r="CL187" s="2">
        <f t="shared" si="134"/>
      </c>
      <c r="CM187" s="2">
        <f t="shared" si="135"/>
      </c>
      <c r="CN187" s="2">
        <f t="shared" si="136"/>
      </c>
      <c r="CP187" s="2">
        <f t="shared" si="137"/>
      </c>
      <c r="CQ187" s="2">
        <f t="shared" si="138"/>
      </c>
      <c r="CR187" s="2">
        <f t="shared" si="139"/>
      </c>
      <c r="CS187" s="2">
        <f t="shared" si="140"/>
      </c>
      <c r="CT187" s="2">
        <f t="shared" si="141"/>
      </c>
      <c r="CU187" s="2">
        <f t="shared" si="142"/>
      </c>
      <c r="CV187" s="2">
        <f t="shared" si="143"/>
      </c>
      <c r="DL187" s="2">
        <v>181</v>
      </c>
      <c r="DM187" s="2">
        <f t="shared" si="115"/>
      </c>
      <c r="DN187" s="2">
        <f t="shared" si="116"/>
      </c>
    </row>
    <row r="188" spans="1:118" s="2" customFormat="1" ht="12.75" customHeight="1">
      <c r="A188" s="51">
        <f t="shared" si="120"/>
      </c>
      <c r="B188" s="62">
        <f t="shared" si="121"/>
      </c>
      <c r="C188" s="27"/>
      <c r="D188" s="27"/>
      <c r="E188" s="46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4"/>
      <c r="BC188"/>
      <c r="BE188" s="2">
        <v>134</v>
      </c>
      <c r="BF188" s="25">
        <f t="shared" si="124"/>
        <v>3.351507462686567</v>
      </c>
      <c r="BG188" s="25">
        <f t="shared" si="123"/>
        <v>3.6795671641791046</v>
      </c>
      <c r="BH188" s="25">
        <f t="shared" si="123"/>
        <v>3.9107313432835817</v>
      </c>
      <c r="BI188" s="25">
        <f t="shared" si="123"/>
        <v>4.089</v>
      </c>
      <c r="BJ188" s="25">
        <f t="shared" si="123"/>
        <v>4.233373134328358</v>
      </c>
      <c r="BK188" s="25">
        <f t="shared" si="123"/>
        <v>4.354850746268657</v>
      </c>
      <c r="BL188" s="25">
        <f t="shared" si="123"/>
        <v>4.459432835820896</v>
      </c>
      <c r="BM188" s="25">
        <f t="shared" si="123"/>
        <v>4.551014925373134</v>
      </c>
      <c r="BN188" s="25">
        <f t="shared" si="123"/>
        <v>4.631492537313433</v>
      </c>
      <c r="BO188" s="25">
        <f t="shared" si="123"/>
        <v>4.704179104477612</v>
      </c>
      <c r="BP188" s="25">
        <f t="shared" si="123"/>
        <v>4.770865671641791</v>
      </c>
      <c r="BQ188" s="25">
        <f t="shared" si="123"/>
        <v>4.83155223880597</v>
      </c>
      <c r="BR188" s="25">
        <f t="shared" si="123"/>
        <v>4.887238805970149</v>
      </c>
      <c r="BS188" s="25">
        <f t="shared" si="123"/>
        <v>4.938925373134328</v>
      </c>
      <c r="BT188" s="25">
        <f t="shared" si="123"/>
        <v>4.986611940298507</v>
      </c>
      <c r="BU188" s="25">
        <f t="shared" si="123"/>
        <v>5.032507462686567</v>
      </c>
      <c r="BV188" s="25">
        <f t="shared" si="123"/>
        <v>5.074194029850746</v>
      </c>
      <c r="BW188" s="25">
        <f t="shared" si="123"/>
        <v>5.113985074626866</v>
      </c>
      <c r="BY188" s="2">
        <v>134</v>
      </c>
      <c r="BZ188" s="2">
        <f t="shared" si="144"/>
        <v>3.9107313432835817</v>
      </c>
      <c r="CB188" s="2">
        <f t="shared" si="145"/>
      </c>
      <c r="CC188" s="2">
        <f t="shared" si="125"/>
      </c>
      <c r="CD188" s="2">
        <f t="shared" si="126"/>
        <v>3.9107313432835817</v>
      </c>
      <c r="CE188" s="2">
        <f t="shared" si="127"/>
      </c>
      <c r="CF188" s="2">
        <f t="shared" si="128"/>
      </c>
      <c r="CG188" s="2">
        <f t="shared" si="129"/>
      </c>
      <c r="CH188" s="2">
        <f t="shared" si="130"/>
      </c>
      <c r="CI188" s="2">
        <f t="shared" si="131"/>
      </c>
      <c r="CJ188" s="2">
        <f t="shared" si="132"/>
      </c>
      <c r="CK188" s="2">
        <f t="shared" si="133"/>
      </c>
      <c r="CL188" s="2">
        <f t="shared" si="134"/>
      </c>
      <c r="CM188" s="2">
        <f t="shared" si="135"/>
      </c>
      <c r="CN188" s="2">
        <f t="shared" si="136"/>
      </c>
      <c r="CP188" s="2">
        <f t="shared" si="137"/>
      </c>
      <c r="CQ188" s="2">
        <f t="shared" si="138"/>
      </c>
      <c r="CR188" s="2">
        <f t="shared" si="139"/>
      </c>
      <c r="CS188" s="2">
        <f t="shared" si="140"/>
      </c>
      <c r="CT188" s="2">
        <f t="shared" si="141"/>
      </c>
      <c r="CU188" s="2">
        <f t="shared" si="142"/>
      </c>
      <c r="CV188" s="2">
        <f t="shared" si="143"/>
      </c>
      <c r="DL188" s="2">
        <v>182</v>
      </c>
      <c r="DM188" s="2">
        <f t="shared" si="115"/>
      </c>
      <c r="DN188" s="2">
        <f t="shared" si="116"/>
      </c>
    </row>
    <row r="189" spans="1:118" s="2" customFormat="1" ht="12.75" customHeight="1">
      <c r="A189" s="51">
        <f t="shared" si="120"/>
      </c>
      <c r="B189" s="62">
        <f t="shared" si="121"/>
      </c>
      <c r="C189" s="27"/>
      <c r="D189" s="27"/>
      <c r="E189" s="46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4"/>
      <c r="BC189"/>
      <c r="BE189" s="2">
        <v>135</v>
      </c>
      <c r="BF189" s="25">
        <f t="shared" si="124"/>
        <v>3.351222222222222</v>
      </c>
      <c r="BG189" s="25">
        <f t="shared" si="123"/>
        <v>3.679222222222222</v>
      </c>
      <c r="BH189" s="25">
        <f t="shared" si="123"/>
        <v>3.910333333333333</v>
      </c>
      <c r="BI189" s="25">
        <f t="shared" si="123"/>
        <v>4.088555555555556</v>
      </c>
      <c r="BJ189" s="25">
        <f t="shared" si="123"/>
        <v>4.232888888888889</v>
      </c>
      <c r="BK189" s="25">
        <f t="shared" si="123"/>
        <v>4.354333333333334</v>
      </c>
      <c r="BL189" s="25">
        <f t="shared" si="123"/>
        <v>4.458888888888889</v>
      </c>
      <c r="BM189" s="25">
        <f t="shared" si="123"/>
        <v>4.550444444444444</v>
      </c>
      <c r="BN189" s="25">
        <f t="shared" si="123"/>
        <v>4.630888888888889</v>
      </c>
      <c r="BO189" s="25">
        <f t="shared" si="123"/>
        <v>4.703555555555556</v>
      </c>
      <c r="BP189" s="25">
        <f t="shared" si="123"/>
        <v>4.7702222222222215</v>
      </c>
      <c r="BQ189" s="25">
        <f t="shared" si="123"/>
        <v>4.830888888888889</v>
      </c>
      <c r="BR189" s="25">
        <f t="shared" si="123"/>
        <v>4.886555555555555</v>
      </c>
      <c r="BS189" s="25">
        <f t="shared" si="123"/>
        <v>4.9382222222222225</v>
      </c>
      <c r="BT189" s="25">
        <f t="shared" si="123"/>
        <v>4.985888888888889</v>
      </c>
      <c r="BU189" s="25">
        <f t="shared" si="123"/>
        <v>5.031777777777777</v>
      </c>
      <c r="BV189" s="25">
        <f t="shared" si="123"/>
        <v>5.073444444444445</v>
      </c>
      <c r="BW189" s="25">
        <f t="shared" si="123"/>
        <v>5.113222222222222</v>
      </c>
      <c r="BY189" s="2">
        <v>135</v>
      </c>
      <c r="BZ189" s="2">
        <f t="shared" si="144"/>
        <v>3.910333333333333</v>
      </c>
      <c r="CB189" s="2">
        <f t="shared" si="145"/>
      </c>
      <c r="CC189" s="2">
        <f t="shared" si="125"/>
      </c>
      <c r="CD189" s="2">
        <f t="shared" si="126"/>
        <v>3.910333333333333</v>
      </c>
      <c r="CE189" s="2">
        <f t="shared" si="127"/>
      </c>
      <c r="CF189" s="2">
        <f t="shared" si="128"/>
      </c>
      <c r="CG189" s="2">
        <f t="shared" si="129"/>
      </c>
      <c r="CH189" s="2">
        <f t="shared" si="130"/>
      </c>
      <c r="CI189" s="2">
        <f t="shared" si="131"/>
      </c>
      <c r="CJ189" s="2">
        <f t="shared" si="132"/>
      </c>
      <c r="CK189" s="2">
        <f t="shared" si="133"/>
      </c>
      <c r="CL189" s="2">
        <f t="shared" si="134"/>
      </c>
      <c r="CM189" s="2">
        <f t="shared" si="135"/>
      </c>
      <c r="CN189" s="2">
        <f t="shared" si="136"/>
      </c>
      <c r="CP189" s="2">
        <f t="shared" si="137"/>
      </c>
      <c r="CQ189" s="2">
        <f t="shared" si="138"/>
      </c>
      <c r="CR189" s="2">
        <f t="shared" si="139"/>
      </c>
      <c r="CS189" s="2">
        <f t="shared" si="140"/>
      </c>
      <c r="CT189" s="2">
        <f t="shared" si="141"/>
      </c>
      <c r="CU189" s="2">
        <f t="shared" si="142"/>
      </c>
      <c r="CV189" s="2">
        <f t="shared" si="143"/>
      </c>
      <c r="DL189" s="2">
        <v>183</v>
      </c>
      <c r="DM189" s="2">
        <f t="shared" si="115"/>
      </c>
      <c r="DN189" s="2">
        <f t="shared" si="116"/>
      </c>
    </row>
    <row r="190" spans="1:118" s="2" customFormat="1" ht="12.75" customHeight="1">
      <c r="A190" s="51">
        <f t="shared" si="120"/>
      </c>
      <c r="B190" s="62">
        <f t="shared" si="121"/>
      </c>
      <c r="C190" s="27"/>
      <c r="D190" s="27"/>
      <c r="E190" s="46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4"/>
      <c r="BC190"/>
      <c r="BE190" s="2">
        <v>136</v>
      </c>
      <c r="BF190" s="25">
        <f t="shared" si="124"/>
        <v>3.350941176470588</v>
      </c>
      <c r="BG190" s="25">
        <f t="shared" si="123"/>
        <v>3.6788823529411765</v>
      </c>
      <c r="BH190" s="25">
        <f t="shared" si="123"/>
        <v>3.9099411764705883</v>
      </c>
      <c r="BI190" s="25">
        <f t="shared" si="123"/>
        <v>4.088117647058824</v>
      </c>
      <c r="BJ190" s="25">
        <f t="shared" si="123"/>
        <v>4.232411764705882</v>
      </c>
      <c r="BK190" s="25">
        <f t="shared" si="123"/>
        <v>4.353823529411765</v>
      </c>
      <c r="BL190" s="25">
        <f t="shared" si="123"/>
        <v>4.458352941176471</v>
      </c>
      <c r="BM190" s="25">
        <f t="shared" si="123"/>
        <v>4.549882352941176</v>
      </c>
      <c r="BN190" s="25">
        <f t="shared" si="123"/>
        <v>4.6302941176470584</v>
      </c>
      <c r="BO190" s="25">
        <f t="shared" si="123"/>
        <v>4.702941176470588</v>
      </c>
      <c r="BP190" s="25">
        <f t="shared" si="123"/>
        <v>4.769588235294117</v>
      </c>
      <c r="BQ190" s="25">
        <f t="shared" si="123"/>
        <v>4.830235294117647</v>
      </c>
      <c r="BR190" s="25">
        <f t="shared" si="123"/>
        <v>4.885882352941176</v>
      </c>
      <c r="BS190" s="25">
        <f t="shared" si="123"/>
        <v>4.937529411764706</v>
      </c>
      <c r="BT190" s="25">
        <f t="shared" si="123"/>
        <v>4.985176470588235</v>
      </c>
      <c r="BU190" s="25">
        <f t="shared" si="123"/>
        <v>5.031058823529412</v>
      </c>
      <c r="BV190" s="25">
        <f aca="true" t="shared" si="146" ref="BG190:BW205">BV$114+(BV$174-BV$114)*(1/$BE190-1/$BE$114)/(1/$BE$174-1/$BE$114)</f>
        <v>5.072705882352942</v>
      </c>
      <c r="BW190" s="25">
        <f t="shared" si="146"/>
        <v>5.112470588235294</v>
      </c>
      <c r="BY190" s="2">
        <v>136</v>
      </c>
      <c r="BZ190" s="2">
        <f t="shared" si="144"/>
        <v>3.9099411764705883</v>
      </c>
      <c r="CB190" s="2">
        <f t="shared" si="145"/>
      </c>
      <c r="CC190" s="2">
        <f t="shared" si="125"/>
      </c>
      <c r="CD190" s="2">
        <f t="shared" si="126"/>
        <v>3.9099411764705883</v>
      </c>
      <c r="CE190" s="2">
        <f t="shared" si="127"/>
      </c>
      <c r="CF190" s="2">
        <f t="shared" si="128"/>
      </c>
      <c r="CG190" s="2">
        <f t="shared" si="129"/>
      </c>
      <c r="CH190" s="2">
        <f t="shared" si="130"/>
      </c>
      <c r="CI190" s="2">
        <f t="shared" si="131"/>
      </c>
      <c r="CJ190" s="2">
        <f t="shared" si="132"/>
      </c>
      <c r="CK190" s="2">
        <f t="shared" si="133"/>
      </c>
      <c r="CL190" s="2">
        <f t="shared" si="134"/>
      </c>
      <c r="CM190" s="2">
        <f t="shared" si="135"/>
      </c>
      <c r="CN190" s="2">
        <f t="shared" si="136"/>
      </c>
      <c r="CP190" s="2">
        <f t="shared" si="137"/>
      </c>
      <c r="CQ190" s="2">
        <f t="shared" si="138"/>
      </c>
      <c r="CR190" s="2">
        <f t="shared" si="139"/>
      </c>
      <c r="CS190" s="2">
        <f t="shared" si="140"/>
      </c>
      <c r="CT190" s="2">
        <f t="shared" si="141"/>
      </c>
      <c r="CU190" s="2">
        <f t="shared" si="142"/>
      </c>
      <c r="CV190" s="2">
        <f t="shared" si="143"/>
      </c>
      <c r="DL190" s="2">
        <v>184</v>
      </c>
      <c r="DM190" s="2">
        <f t="shared" si="115"/>
      </c>
      <c r="DN190" s="2">
        <f t="shared" si="116"/>
      </c>
    </row>
    <row r="191" spans="1:118" s="2" customFormat="1" ht="12.75" customHeight="1">
      <c r="A191" s="51">
        <f t="shared" si="120"/>
      </c>
      <c r="B191" s="62">
        <f t="shared" si="121"/>
      </c>
      <c r="C191" s="27"/>
      <c r="D191" s="27"/>
      <c r="E191" s="46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4"/>
      <c r="BC191"/>
      <c r="BE191" s="2">
        <v>137</v>
      </c>
      <c r="BF191" s="25">
        <f t="shared" si="124"/>
        <v>3.350664233576642</v>
      </c>
      <c r="BG191" s="25">
        <f t="shared" si="146"/>
        <v>3.6785474452554743</v>
      </c>
      <c r="BH191" s="25">
        <f t="shared" si="146"/>
        <v>3.9095547445255474</v>
      </c>
      <c r="BI191" s="25">
        <f t="shared" si="146"/>
        <v>4.087686131386861</v>
      </c>
      <c r="BJ191" s="25">
        <f t="shared" si="146"/>
        <v>4.231941605839416</v>
      </c>
      <c r="BK191" s="25">
        <f t="shared" si="146"/>
        <v>4.353321167883212</v>
      </c>
      <c r="BL191" s="25">
        <f t="shared" si="146"/>
        <v>4.457824817518248</v>
      </c>
      <c r="BM191" s="25">
        <f t="shared" si="146"/>
        <v>4.549328467153284</v>
      </c>
      <c r="BN191" s="25">
        <f t="shared" si="146"/>
        <v>4.62970802919708</v>
      </c>
      <c r="BO191" s="25">
        <f t="shared" si="146"/>
        <v>4.702335766423358</v>
      </c>
      <c r="BP191" s="25">
        <f t="shared" si="146"/>
        <v>4.768963503649634</v>
      </c>
      <c r="BQ191" s="25">
        <f t="shared" si="146"/>
        <v>4.829591240875912</v>
      </c>
      <c r="BR191" s="25">
        <f t="shared" si="146"/>
        <v>4.8852189781021895</v>
      </c>
      <c r="BS191" s="25">
        <f t="shared" si="146"/>
        <v>4.936846715328468</v>
      </c>
      <c r="BT191" s="25">
        <f t="shared" si="146"/>
        <v>4.984474452554744</v>
      </c>
      <c r="BU191" s="25">
        <f t="shared" si="146"/>
        <v>5.030350364963503</v>
      </c>
      <c r="BV191" s="25">
        <f t="shared" si="146"/>
        <v>5.071978102189782</v>
      </c>
      <c r="BW191" s="25">
        <f t="shared" si="146"/>
        <v>5.1117299270073</v>
      </c>
      <c r="BY191" s="2">
        <v>137</v>
      </c>
      <c r="BZ191" s="2">
        <f t="shared" si="144"/>
        <v>3.9095547445255474</v>
      </c>
      <c r="CB191" s="2">
        <f t="shared" si="145"/>
      </c>
      <c r="CC191" s="2">
        <f t="shared" si="125"/>
      </c>
      <c r="CD191" s="2">
        <f t="shared" si="126"/>
        <v>3.9095547445255474</v>
      </c>
      <c r="CE191" s="2">
        <f t="shared" si="127"/>
      </c>
      <c r="CF191" s="2">
        <f t="shared" si="128"/>
      </c>
      <c r="CG191" s="2">
        <f t="shared" si="129"/>
      </c>
      <c r="CH191" s="2">
        <f t="shared" si="130"/>
      </c>
      <c r="CI191" s="2">
        <f t="shared" si="131"/>
      </c>
      <c r="CJ191" s="2">
        <f t="shared" si="132"/>
      </c>
      <c r="CK191" s="2">
        <f t="shared" si="133"/>
      </c>
      <c r="CL191" s="2">
        <f t="shared" si="134"/>
      </c>
      <c r="CM191" s="2">
        <f t="shared" si="135"/>
      </c>
      <c r="CN191" s="2">
        <f t="shared" si="136"/>
      </c>
      <c r="CP191" s="2">
        <f t="shared" si="137"/>
      </c>
      <c r="CQ191" s="2">
        <f t="shared" si="138"/>
      </c>
      <c r="CR191" s="2">
        <f t="shared" si="139"/>
      </c>
      <c r="CS191" s="2">
        <f t="shared" si="140"/>
      </c>
      <c r="CT191" s="2">
        <f t="shared" si="141"/>
      </c>
      <c r="CU191" s="2">
        <f t="shared" si="142"/>
      </c>
      <c r="CV191" s="2">
        <f t="shared" si="143"/>
      </c>
      <c r="DL191" s="2">
        <v>185</v>
      </c>
      <c r="DM191" s="2">
        <f t="shared" si="115"/>
      </c>
      <c r="DN191" s="2">
        <f t="shared" si="116"/>
      </c>
    </row>
    <row r="192" spans="1:118" s="2" customFormat="1" ht="12.75" customHeight="1">
      <c r="A192" s="51">
        <f t="shared" si="120"/>
      </c>
      <c r="B192" s="62">
        <f t="shared" si="121"/>
      </c>
      <c r="C192" s="27"/>
      <c r="D192" s="27"/>
      <c r="E192" s="46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4"/>
      <c r="BC192"/>
      <c r="BE192" s="2">
        <v>138</v>
      </c>
      <c r="BF192" s="25">
        <f t="shared" si="124"/>
        <v>3.3503913043478257</v>
      </c>
      <c r="BG192" s="25">
        <f t="shared" si="146"/>
        <v>3.678217391304348</v>
      </c>
      <c r="BH192" s="25">
        <f t="shared" si="146"/>
        <v>3.909173913043478</v>
      </c>
      <c r="BI192" s="25">
        <f t="shared" si="146"/>
        <v>4.087260869565218</v>
      </c>
      <c r="BJ192" s="25">
        <f t="shared" si="146"/>
        <v>4.231478260869565</v>
      </c>
      <c r="BK192" s="25">
        <f t="shared" si="146"/>
        <v>4.352826086956522</v>
      </c>
      <c r="BL192" s="25">
        <f t="shared" si="146"/>
        <v>4.457304347826087</v>
      </c>
      <c r="BM192" s="25">
        <f t="shared" si="146"/>
        <v>4.548782608695651</v>
      </c>
      <c r="BN192" s="25">
        <f t="shared" si="146"/>
        <v>4.629130434782609</v>
      </c>
      <c r="BO192" s="25">
        <f t="shared" si="146"/>
        <v>4.701739130434783</v>
      </c>
      <c r="BP192" s="25">
        <f t="shared" si="146"/>
        <v>4.7683478260869565</v>
      </c>
      <c r="BQ192" s="25">
        <f t="shared" si="146"/>
        <v>4.82895652173913</v>
      </c>
      <c r="BR192" s="25">
        <f t="shared" si="146"/>
        <v>4.884565217391304</v>
      </c>
      <c r="BS192" s="25">
        <f t="shared" si="146"/>
        <v>4.936173913043478</v>
      </c>
      <c r="BT192" s="25">
        <f t="shared" si="146"/>
        <v>4.983782608695653</v>
      </c>
      <c r="BU192" s="25">
        <f t="shared" si="146"/>
        <v>5.029652173913043</v>
      </c>
      <c r="BV192" s="25">
        <f t="shared" si="146"/>
        <v>5.071260869565218</v>
      </c>
      <c r="BW192" s="25">
        <f t="shared" si="146"/>
        <v>5.111000000000001</v>
      </c>
      <c r="BY192" s="2">
        <v>138</v>
      </c>
      <c r="BZ192" s="2">
        <f t="shared" si="144"/>
        <v>3.909173913043478</v>
      </c>
      <c r="CB192" s="2">
        <f t="shared" si="145"/>
      </c>
      <c r="CC192" s="2">
        <f t="shared" si="125"/>
      </c>
      <c r="CD192" s="2">
        <f t="shared" si="126"/>
        <v>3.909173913043478</v>
      </c>
      <c r="CE192" s="2">
        <f t="shared" si="127"/>
      </c>
      <c r="CF192" s="2">
        <f t="shared" si="128"/>
      </c>
      <c r="CG192" s="2">
        <f t="shared" si="129"/>
      </c>
      <c r="CH192" s="2">
        <f t="shared" si="130"/>
      </c>
      <c r="CI192" s="2">
        <f t="shared" si="131"/>
      </c>
      <c r="CJ192" s="2">
        <f t="shared" si="132"/>
      </c>
      <c r="CK192" s="2">
        <f t="shared" si="133"/>
      </c>
      <c r="CL192" s="2">
        <f t="shared" si="134"/>
      </c>
      <c r="CM192" s="2">
        <f t="shared" si="135"/>
      </c>
      <c r="CN192" s="2">
        <f t="shared" si="136"/>
      </c>
      <c r="CP192" s="2">
        <f t="shared" si="137"/>
      </c>
      <c r="CQ192" s="2">
        <f t="shared" si="138"/>
      </c>
      <c r="CR192" s="2">
        <f t="shared" si="139"/>
      </c>
      <c r="CS192" s="2">
        <f t="shared" si="140"/>
      </c>
      <c r="CT192" s="2">
        <f t="shared" si="141"/>
      </c>
      <c r="CU192" s="2">
        <f t="shared" si="142"/>
      </c>
      <c r="CV192" s="2">
        <f t="shared" si="143"/>
      </c>
      <c r="DL192" s="2">
        <v>186</v>
      </c>
      <c r="DM192" s="2">
        <f t="shared" si="115"/>
      </c>
      <c r="DN192" s="2">
        <f t="shared" si="116"/>
      </c>
    </row>
    <row r="193" spans="1:118" s="2" customFormat="1" ht="12.75" customHeight="1">
      <c r="A193" s="51">
        <f t="shared" si="120"/>
      </c>
      <c r="B193" s="62">
        <f t="shared" si="121"/>
      </c>
      <c r="C193" s="27"/>
      <c r="D193" s="27"/>
      <c r="E193" s="46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4"/>
      <c r="BC193"/>
      <c r="BE193" s="2">
        <v>139</v>
      </c>
      <c r="BF193" s="25">
        <f t="shared" si="124"/>
        <v>3.3501223021582733</v>
      </c>
      <c r="BG193" s="25">
        <f t="shared" si="146"/>
        <v>3.6778920863309352</v>
      </c>
      <c r="BH193" s="25">
        <f t="shared" si="146"/>
        <v>3.908798561151079</v>
      </c>
      <c r="BI193" s="25">
        <f t="shared" si="146"/>
        <v>4.086841726618705</v>
      </c>
      <c r="BJ193" s="25">
        <f t="shared" si="146"/>
        <v>4.2310215827338125</v>
      </c>
      <c r="BK193" s="25">
        <f t="shared" si="146"/>
        <v>4.352338129496403</v>
      </c>
      <c r="BL193" s="25">
        <f t="shared" si="146"/>
        <v>4.456791366906475</v>
      </c>
      <c r="BM193" s="25">
        <f t="shared" si="146"/>
        <v>4.5482446043165465</v>
      </c>
      <c r="BN193" s="25">
        <f t="shared" si="146"/>
        <v>4.628561151079136</v>
      </c>
      <c r="BO193" s="25">
        <f t="shared" si="146"/>
        <v>4.701151079136691</v>
      </c>
      <c r="BP193" s="25">
        <f t="shared" si="146"/>
        <v>4.767741007194244</v>
      </c>
      <c r="BQ193" s="25">
        <f t="shared" si="146"/>
        <v>4.828330935251798</v>
      </c>
      <c r="BR193" s="25">
        <f t="shared" si="146"/>
        <v>4.883920863309352</v>
      </c>
      <c r="BS193" s="25">
        <f t="shared" si="146"/>
        <v>4.935510791366907</v>
      </c>
      <c r="BT193" s="25">
        <f t="shared" si="146"/>
        <v>4.983100719424461</v>
      </c>
      <c r="BU193" s="25">
        <f t="shared" si="146"/>
        <v>5.028964028776978</v>
      </c>
      <c r="BV193" s="25">
        <f t="shared" si="146"/>
        <v>5.070553956834533</v>
      </c>
      <c r="BW193" s="25">
        <f t="shared" si="146"/>
        <v>5.110280575539568</v>
      </c>
      <c r="BY193" s="2">
        <v>139</v>
      </c>
      <c r="BZ193" s="2">
        <f t="shared" si="144"/>
        <v>3.908798561151079</v>
      </c>
      <c r="CB193" s="2">
        <f t="shared" si="145"/>
      </c>
      <c r="CC193" s="2">
        <f t="shared" si="125"/>
      </c>
      <c r="CD193" s="2">
        <f t="shared" si="126"/>
        <v>3.908798561151079</v>
      </c>
      <c r="CE193" s="2">
        <f t="shared" si="127"/>
      </c>
      <c r="CF193" s="2">
        <f t="shared" si="128"/>
      </c>
      <c r="CG193" s="2">
        <f t="shared" si="129"/>
      </c>
      <c r="CH193" s="2">
        <f t="shared" si="130"/>
      </c>
      <c r="CI193" s="2">
        <f t="shared" si="131"/>
      </c>
      <c r="CJ193" s="2">
        <f t="shared" si="132"/>
      </c>
      <c r="CK193" s="2">
        <f t="shared" si="133"/>
      </c>
      <c r="CL193" s="2">
        <f t="shared" si="134"/>
      </c>
      <c r="CM193" s="2">
        <f t="shared" si="135"/>
      </c>
      <c r="CN193" s="2">
        <f t="shared" si="136"/>
      </c>
      <c r="CP193" s="2">
        <f t="shared" si="137"/>
      </c>
      <c r="CQ193" s="2">
        <f t="shared" si="138"/>
      </c>
      <c r="CR193" s="2">
        <f t="shared" si="139"/>
      </c>
      <c r="CS193" s="2">
        <f t="shared" si="140"/>
      </c>
      <c r="CT193" s="2">
        <f t="shared" si="141"/>
      </c>
      <c r="CU193" s="2">
        <f t="shared" si="142"/>
      </c>
      <c r="CV193" s="2">
        <f t="shared" si="143"/>
      </c>
      <c r="DL193" s="2">
        <v>187</v>
      </c>
      <c r="DM193" s="2">
        <f t="shared" si="115"/>
      </c>
      <c r="DN193" s="2">
        <f t="shared" si="116"/>
      </c>
    </row>
    <row r="194" spans="1:118" s="2" customFormat="1" ht="12.75" customHeight="1">
      <c r="A194" s="51">
        <f t="shared" si="120"/>
      </c>
      <c r="B194" s="62">
        <f t="shared" si="121"/>
      </c>
      <c r="C194" s="27"/>
      <c r="D194" s="27"/>
      <c r="E194" s="46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4"/>
      <c r="BC194"/>
      <c r="BE194" s="2">
        <v>140</v>
      </c>
      <c r="BF194" s="25">
        <f t="shared" si="124"/>
        <v>3.3498571428571426</v>
      </c>
      <c r="BG194" s="25">
        <f t="shared" si="146"/>
        <v>3.6775714285714285</v>
      </c>
      <c r="BH194" s="25">
        <f t="shared" si="146"/>
        <v>3.9084285714285714</v>
      </c>
      <c r="BI194" s="25">
        <f t="shared" si="146"/>
        <v>4.086428571428572</v>
      </c>
      <c r="BJ194" s="25">
        <f t="shared" si="146"/>
        <v>4.230571428571428</v>
      </c>
      <c r="BK194" s="25">
        <f t="shared" si="146"/>
        <v>4.351857142857144</v>
      </c>
      <c r="BL194" s="25">
        <f t="shared" si="146"/>
        <v>4.456285714285714</v>
      </c>
      <c r="BM194" s="25">
        <f t="shared" si="146"/>
        <v>4.547714285714285</v>
      </c>
      <c r="BN194" s="25">
        <f t="shared" si="146"/>
        <v>4.628</v>
      </c>
      <c r="BO194" s="25">
        <f t="shared" si="146"/>
        <v>4.700571428571429</v>
      </c>
      <c r="BP194" s="25">
        <f t="shared" si="146"/>
        <v>4.767142857142857</v>
      </c>
      <c r="BQ194" s="25">
        <f t="shared" si="146"/>
        <v>4.827714285714285</v>
      </c>
      <c r="BR194" s="25">
        <f t="shared" si="146"/>
        <v>4.883285714285714</v>
      </c>
      <c r="BS194" s="25">
        <f t="shared" si="146"/>
        <v>4.934857142857143</v>
      </c>
      <c r="BT194" s="25">
        <f t="shared" si="146"/>
        <v>4.982428571428572</v>
      </c>
      <c r="BU194" s="25">
        <f t="shared" si="146"/>
        <v>5.028285714285714</v>
      </c>
      <c r="BV194" s="25">
        <f t="shared" si="146"/>
        <v>5.069857142857143</v>
      </c>
      <c r="BW194" s="25">
        <f t="shared" si="146"/>
        <v>5.109571428571429</v>
      </c>
      <c r="BY194" s="2">
        <v>140</v>
      </c>
      <c r="BZ194" s="2">
        <f t="shared" si="144"/>
        <v>3.9084285714285714</v>
      </c>
      <c r="CB194" s="2">
        <f t="shared" si="145"/>
      </c>
      <c r="CC194" s="2">
        <f t="shared" si="125"/>
      </c>
      <c r="CD194" s="2">
        <f t="shared" si="126"/>
        <v>3.9084285714285714</v>
      </c>
      <c r="CE194" s="2">
        <f t="shared" si="127"/>
      </c>
      <c r="CF194" s="2">
        <f t="shared" si="128"/>
      </c>
      <c r="CG194" s="2">
        <f t="shared" si="129"/>
      </c>
      <c r="CH194" s="2">
        <f t="shared" si="130"/>
      </c>
      <c r="CI194" s="2">
        <f t="shared" si="131"/>
      </c>
      <c r="CJ194" s="2">
        <f t="shared" si="132"/>
      </c>
      <c r="CK194" s="2">
        <f t="shared" si="133"/>
      </c>
      <c r="CL194" s="2">
        <f t="shared" si="134"/>
      </c>
      <c r="CM194" s="2">
        <f t="shared" si="135"/>
      </c>
      <c r="CN194" s="2">
        <f t="shared" si="136"/>
      </c>
      <c r="CP194" s="2">
        <f t="shared" si="137"/>
      </c>
      <c r="CQ194" s="2">
        <f t="shared" si="138"/>
      </c>
      <c r="CR194" s="2">
        <f t="shared" si="139"/>
      </c>
      <c r="CS194" s="2">
        <f t="shared" si="140"/>
      </c>
      <c r="CT194" s="2">
        <f t="shared" si="141"/>
      </c>
      <c r="CU194" s="2">
        <f t="shared" si="142"/>
      </c>
      <c r="CV194" s="2">
        <f t="shared" si="143"/>
      </c>
      <c r="DL194" s="2">
        <v>188</v>
      </c>
      <c r="DM194" s="2">
        <f t="shared" si="115"/>
      </c>
      <c r="DN194" s="2">
        <f t="shared" si="116"/>
      </c>
    </row>
    <row r="195" spans="1:118" s="2" customFormat="1" ht="12.75" customHeight="1">
      <c r="A195" s="51">
        <f t="shared" si="120"/>
      </c>
      <c r="B195" s="62">
        <f t="shared" si="121"/>
      </c>
      <c r="C195" s="27"/>
      <c r="D195" s="27"/>
      <c r="E195" s="46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4"/>
      <c r="BC195"/>
      <c r="BE195" s="2">
        <v>141</v>
      </c>
      <c r="BF195" s="25">
        <f t="shared" si="124"/>
        <v>3.349595744680851</v>
      </c>
      <c r="BG195" s="25">
        <f t="shared" si="146"/>
        <v>3.6772553191489363</v>
      </c>
      <c r="BH195" s="25">
        <f t="shared" si="146"/>
        <v>3.908063829787234</v>
      </c>
      <c r="BI195" s="25">
        <f t="shared" si="146"/>
        <v>4.086021276595745</v>
      </c>
      <c r="BJ195" s="25">
        <f t="shared" si="146"/>
        <v>4.2301276595744675</v>
      </c>
      <c r="BK195" s="25">
        <f t="shared" si="146"/>
        <v>4.351382978723405</v>
      </c>
      <c r="BL195" s="25">
        <f t="shared" si="146"/>
        <v>4.455787234042553</v>
      </c>
      <c r="BM195" s="25">
        <f t="shared" si="146"/>
        <v>4.547191489361702</v>
      </c>
      <c r="BN195" s="25">
        <f t="shared" si="146"/>
        <v>4.627446808510638</v>
      </c>
      <c r="BO195" s="25">
        <f t="shared" si="146"/>
        <v>4.7</v>
      </c>
      <c r="BP195" s="25">
        <f t="shared" si="146"/>
        <v>4.766553191489361</v>
      </c>
      <c r="BQ195" s="25">
        <f t="shared" si="146"/>
        <v>4.827106382978723</v>
      </c>
      <c r="BR195" s="25">
        <f t="shared" si="146"/>
        <v>4.882659574468085</v>
      </c>
      <c r="BS195" s="25">
        <f t="shared" si="146"/>
        <v>4.934212765957447</v>
      </c>
      <c r="BT195" s="25">
        <f t="shared" si="146"/>
        <v>4.981765957446809</v>
      </c>
      <c r="BU195" s="25">
        <f t="shared" si="146"/>
        <v>5.027617021276595</v>
      </c>
      <c r="BV195" s="25">
        <f t="shared" si="146"/>
        <v>5.0691702127659575</v>
      </c>
      <c r="BW195" s="25">
        <f t="shared" si="146"/>
        <v>5.108872340425532</v>
      </c>
      <c r="BY195" s="2">
        <v>141</v>
      </c>
      <c r="BZ195" s="2">
        <f t="shared" si="144"/>
        <v>3.908063829787234</v>
      </c>
      <c r="CB195" s="2">
        <f t="shared" si="145"/>
      </c>
      <c r="CC195" s="2">
        <f t="shared" si="125"/>
      </c>
      <c r="CD195" s="2">
        <f t="shared" si="126"/>
        <v>3.908063829787234</v>
      </c>
      <c r="CE195" s="2">
        <f t="shared" si="127"/>
      </c>
      <c r="CF195" s="2">
        <f t="shared" si="128"/>
      </c>
      <c r="CG195" s="2">
        <f t="shared" si="129"/>
      </c>
      <c r="CH195" s="2">
        <f t="shared" si="130"/>
      </c>
      <c r="CI195" s="2">
        <f t="shared" si="131"/>
      </c>
      <c r="CJ195" s="2">
        <f t="shared" si="132"/>
      </c>
      <c r="CK195" s="2">
        <f t="shared" si="133"/>
      </c>
      <c r="CL195" s="2">
        <f t="shared" si="134"/>
      </c>
      <c r="CM195" s="2">
        <f t="shared" si="135"/>
      </c>
      <c r="CN195" s="2">
        <f t="shared" si="136"/>
      </c>
      <c r="CP195" s="2">
        <f t="shared" si="137"/>
      </c>
      <c r="CQ195" s="2">
        <f t="shared" si="138"/>
      </c>
      <c r="CR195" s="2">
        <f t="shared" si="139"/>
      </c>
      <c r="CS195" s="2">
        <f t="shared" si="140"/>
      </c>
      <c r="CT195" s="2">
        <f t="shared" si="141"/>
      </c>
      <c r="CU195" s="2">
        <f t="shared" si="142"/>
      </c>
      <c r="CV195" s="2">
        <f t="shared" si="143"/>
      </c>
      <c r="DL195" s="2">
        <v>189</v>
      </c>
      <c r="DM195" s="2">
        <f t="shared" si="115"/>
      </c>
      <c r="DN195" s="2">
        <f t="shared" si="116"/>
      </c>
    </row>
    <row r="196" spans="1:118" s="2" customFormat="1" ht="12.75" customHeight="1">
      <c r="A196" s="51">
        <f t="shared" si="120"/>
      </c>
      <c r="B196" s="62">
        <f t="shared" si="121"/>
      </c>
      <c r="C196" s="27"/>
      <c r="D196" s="27"/>
      <c r="E196" s="46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4"/>
      <c r="BC196"/>
      <c r="BE196" s="2">
        <v>142</v>
      </c>
      <c r="BF196" s="25">
        <f t="shared" si="124"/>
        <v>3.349338028169014</v>
      </c>
      <c r="BG196" s="25">
        <f t="shared" si="146"/>
        <v>3.676943661971831</v>
      </c>
      <c r="BH196" s="25">
        <f t="shared" si="146"/>
        <v>3.9077042253521124</v>
      </c>
      <c r="BI196" s="25">
        <f t="shared" si="146"/>
        <v>4.085619718309859</v>
      </c>
      <c r="BJ196" s="25">
        <f t="shared" si="146"/>
        <v>4.2296901408450704</v>
      </c>
      <c r="BK196" s="25">
        <f t="shared" si="146"/>
        <v>4.350915492957747</v>
      </c>
      <c r="BL196" s="25">
        <f t="shared" si="146"/>
        <v>4.455295774647888</v>
      </c>
      <c r="BM196" s="25">
        <f t="shared" si="146"/>
        <v>4.546676056338027</v>
      </c>
      <c r="BN196" s="25">
        <f t="shared" si="146"/>
        <v>4.6269014084507045</v>
      </c>
      <c r="BO196" s="25">
        <f t="shared" si="146"/>
        <v>4.69943661971831</v>
      </c>
      <c r="BP196" s="25">
        <f t="shared" si="146"/>
        <v>4.765971830985915</v>
      </c>
      <c r="BQ196" s="25">
        <f t="shared" si="146"/>
        <v>4.826507042253521</v>
      </c>
      <c r="BR196" s="25">
        <f t="shared" si="146"/>
        <v>4.882042253521126</v>
      </c>
      <c r="BS196" s="25">
        <f t="shared" si="146"/>
        <v>4.9335774647887325</v>
      </c>
      <c r="BT196" s="25">
        <f t="shared" si="146"/>
        <v>4.9811126760563385</v>
      </c>
      <c r="BU196" s="25">
        <f t="shared" si="146"/>
        <v>5.026957746478873</v>
      </c>
      <c r="BV196" s="25">
        <f t="shared" si="146"/>
        <v>5.0684929577464795</v>
      </c>
      <c r="BW196" s="25">
        <f t="shared" si="146"/>
        <v>5.1081830985915495</v>
      </c>
      <c r="BY196" s="2">
        <v>142</v>
      </c>
      <c r="BZ196" s="2">
        <f t="shared" si="144"/>
        <v>3.9077042253521124</v>
      </c>
      <c r="CB196" s="2">
        <f t="shared" si="145"/>
      </c>
      <c r="CC196" s="2">
        <f t="shared" si="125"/>
      </c>
      <c r="CD196" s="2">
        <f t="shared" si="126"/>
        <v>3.9077042253521124</v>
      </c>
      <c r="CE196" s="2">
        <f t="shared" si="127"/>
      </c>
      <c r="CF196" s="2">
        <f t="shared" si="128"/>
      </c>
      <c r="CG196" s="2">
        <f t="shared" si="129"/>
      </c>
      <c r="CH196" s="2">
        <f t="shared" si="130"/>
      </c>
      <c r="CI196" s="2">
        <f t="shared" si="131"/>
      </c>
      <c r="CJ196" s="2">
        <f t="shared" si="132"/>
      </c>
      <c r="CK196" s="2">
        <f t="shared" si="133"/>
      </c>
      <c r="CL196" s="2">
        <f t="shared" si="134"/>
      </c>
      <c r="CM196" s="2">
        <f t="shared" si="135"/>
      </c>
      <c r="CN196" s="2">
        <f t="shared" si="136"/>
      </c>
      <c r="CP196" s="2">
        <f t="shared" si="137"/>
      </c>
      <c r="CQ196" s="2">
        <f t="shared" si="138"/>
      </c>
      <c r="CR196" s="2">
        <f t="shared" si="139"/>
      </c>
      <c r="CS196" s="2">
        <f t="shared" si="140"/>
      </c>
      <c r="CT196" s="2">
        <f t="shared" si="141"/>
      </c>
      <c r="CU196" s="2">
        <f t="shared" si="142"/>
      </c>
      <c r="CV196" s="2">
        <f t="shared" si="143"/>
      </c>
      <c r="DL196" s="2">
        <v>190</v>
      </c>
      <c r="DM196" s="2">
        <f t="shared" si="115"/>
      </c>
      <c r="DN196" s="2">
        <f t="shared" si="116"/>
      </c>
    </row>
    <row r="197" spans="1:100" s="2" customFormat="1" ht="12.75" customHeight="1">
      <c r="A197" s="51">
        <f t="shared" si="120"/>
      </c>
      <c r="B197" s="62">
        <f t="shared" si="121"/>
      </c>
      <c r="C197" s="27"/>
      <c r="D197" s="27"/>
      <c r="E197" s="46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4"/>
      <c r="BC197"/>
      <c r="BE197" s="2">
        <v>143</v>
      </c>
      <c r="BF197" s="25">
        <f t="shared" si="124"/>
        <v>3.349083916083916</v>
      </c>
      <c r="BG197" s="25">
        <f t="shared" si="146"/>
        <v>3.6766363636363635</v>
      </c>
      <c r="BH197" s="25">
        <f t="shared" si="146"/>
        <v>3.90734965034965</v>
      </c>
      <c r="BI197" s="25">
        <f t="shared" si="146"/>
        <v>4.085223776223776</v>
      </c>
      <c r="BJ197" s="25">
        <f t="shared" si="146"/>
        <v>4.229258741258741</v>
      </c>
      <c r="BK197" s="25">
        <f t="shared" si="146"/>
        <v>4.350454545454546</v>
      </c>
      <c r="BL197" s="25">
        <f t="shared" si="146"/>
        <v>4.454811188811189</v>
      </c>
      <c r="BM197" s="25">
        <f t="shared" si="146"/>
        <v>4.546167832167832</v>
      </c>
      <c r="BN197" s="25">
        <f t="shared" si="146"/>
        <v>4.626363636363636</v>
      </c>
      <c r="BO197" s="25">
        <f t="shared" si="146"/>
        <v>4.698881118881119</v>
      </c>
      <c r="BP197" s="25">
        <f t="shared" si="146"/>
        <v>4.765398601398601</v>
      </c>
      <c r="BQ197" s="25">
        <f t="shared" si="146"/>
        <v>4.825916083916083</v>
      </c>
      <c r="BR197" s="25">
        <f t="shared" si="146"/>
        <v>4.881433566433566</v>
      </c>
      <c r="BS197" s="25">
        <f t="shared" si="146"/>
        <v>4.9329510489510495</v>
      </c>
      <c r="BT197" s="25">
        <f t="shared" si="146"/>
        <v>4.9804685314685315</v>
      </c>
      <c r="BU197" s="25">
        <f t="shared" si="146"/>
        <v>5.026307692307692</v>
      </c>
      <c r="BV197" s="25">
        <f t="shared" si="146"/>
        <v>5.067825174825175</v>
      </c>
      <c r="BW197" s="25">
        <f t="shared" si="146"/>
        <v>5.107503496503497</v>
      </c>
      <c r="BY197" s="2">
        <v>143</v>
      </c>
      <c r="BZ197" s="2">
        <f t="shared" si="144"/>
        <v>3.90734965034965</v>
      </c>
      <c r="CB197" s="2">
        <f t="shared" si="145"/>
      </c>
      <c r="CC197" s="2">
        <f t="shared" si="125"/>
      </c>
      <c r="CD197" s="2">
        <f t="shared" si="126"/>
        <v>3.90734965034965</v>
      </c>
      <c r="CE197" s="2">
        <f t="shared" si="127"/>
      </c>
      <c r="CF197" s="2">
        <f t="shared" si="128"/>
      </c>
      <c r="CG197" s="2">
        <f t="shared" si="129"/>
      </c>
      <c r="CH197" s="2">
        <f t="shared" si="130"/>
      </c>
      <c r="CI197" s="2">
        <f t="shared" si="131"/>
      </c>
      <c r="CJ197" s="2">
        <f t="shared" si="132"/>
      </c>
      <c r="CK197" s="2">
        <f t="shared" si="133"/>
      </c>
      <c r="CL197" s="2">
        <f t="shared" si="134"/>
      </c>
      <c r="CM197" s="2">
        <f t="shared" si="135"/>
      </c>
      <c r="CN197" s="2">
        <f t="shared" si="136"/>
      </c>
      <c r="CP197" s="2">
        <f t="shared" si="137"/>
      </c>
      <c r="CQ197" s="2">
        <f t="shared" si="138"/>
      </c>
      <c r="CR197" s="2">
        <f t="shared" si="139"/>
      </c>
      <c r="CS197" s="2">
        <f t="shared" si="140"/>
      </c>
      <c r="CT197" s="2">
        <f t="shared" si="141"/>
      </c>
      <c r="CU197" s="2">
        <f t="shared" si="142"/>
      </c>
      <c r="CV197" s="2">
        <f t="shared" si="143"/>
      </c>
    </row>
    <row r="198" spans="1:100" s="2" customFormat="1" ht="12.75" customHeight="1">
      <c r="A198" s="51">
        <f t="shared" si="120"/>
      </c>
      <c r="B198" s="62">
        <f t="shared" si="121"/>
      </c>
      <c r="C198" s="27"/>
      <c r="D198" s="27"/>
      <c r="E198" s="46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4"/>
      <c r="BC198"/>
      <c r="BE198" s="2">
        <v>144</v>
      </c>
      <c r="BF198" s="25">
        <f t="shared" si="124"/>
        <v>3.3488333333333333</v>
      </c>
      <c r="BG198" s="25">
        <f t="shared" si="146"/>
        <v>3.6763333333333335</v>
      </c>
      <c r="BH198" s="25">
        <f t="shared" si="146"/>
        <v>3.907</v>
      </c>
      <c r="BI198" s="25">
        <f t="shared" si="146"/>
        <v>4.084833333333333</v>
      </c>
      <c r="BJ198" s="25">
        <f t="shared" si="146"/>
        <v>4.228833333333333</v>
      </c>
      <c r="BK198" s="25">
        <f t="shared" si="146"/>
        <v>4.3500000000000005</v>
      </c>
      <c r="BL198" s="25">
        <f t="shared" si="146"/>
        <v>4.4543333333333335</v>
      </c>
      <c r="BM198" s="25">
        <f t="shared" si="146"/>
        <v>4.5456666666666665</v>
      </c>
      <c r="BN198" s="25">
        <f t="shared" si="146"/>
        <v>4.6258333333333335</v>
      </c>
      <c r="BO198" s="25">
        <f t="shared" si="146"/>
        <v>4.698333333333334</v>
      </c>
      <c r="BP198" s="25">
        <f t="shared" si="146"/>
        <v>4.764833333333333</v>
      </c>
      <c r="BQ198" s="25">
        <f t="shared" si="146"/>
        <v>4.825333333333333</v>
      </c>
      <c r="BR198" s="25">
        <f t="shared" si="146"/>
        <v>4.880833333333333</v>
      </c>
      <c r="BS198" s="25">
        <f t="shared" si="146"/>
        <v>4.932333333333333</v>
      </c>
      <c r="BT198" s="25">
        <f t="shared" si="146"/>
        <v>4.979833333333334</v>
      </c>
      <c r="BU198" s="25">
        <f t="shared" si="146"/>
        <v>5.025666666666666</v>
      </c>
      <c r="BV198" s="25">
        <f t="shared" si="146"/>
        <v>5.067166666666667</v>
      </c>
      <c r="BW198" s="25">
        <f t="shared" si="146"/>
        <v>5.106833333333334</v>
      </c>
      <c r="BY198" s="2">
        <v>144</v>
      </c>
      <c r="BZ198" s="2">
        <f t="shared" si="144"/>
        <v>3.907</v>
      </c>
      <c r="CB198" s="2">
        <f t="shared" si="145"/>
      </c>
      <c r="CC198" s="2">
        <f t="shared" si="125"/>
      </c>
      <c r="CD198" s="2">
        <f t="shared" si="126"/>
        <v>3.907</v>
      </c>
      <c r="CE198" s="2">
        <f t="shared" si="127"/>
      </c>
      <c r="CF198" s="2">
        <f t="shared" si="128"/>
      </c>
      <c r="CG198" s="2">
        <f t="shared" si="129"/>
      </c>
      <c r="CH198" s="2">
        <f t="shared" si="130"/>
      </c>
      <c r="CI198" s="2">
        <f t="shared" si="131"/>
      </c>
      <c r="CJ198" s="2">
        <f t="shared" si="132"/>
      </c>
      <c r="CK198" s="2">
        <f t="shared" si="133"/>
      </c>
      <c r="CL198" s="2">
        <f t="shared" si="134"/>
      </c>
      <c r="CM198" s="2">
        <f t="shared" si="135"/>
      </c>
      <c r="CN198" s="2">
        <f t="shared" si="136"/>
      </c>
      <c r="CP198" s="2">
        <f t="shared" si="137"/>
      </c>
      <c r="CQ198" s="2">
        <f t="shared" si="138"/>
      </c>
      <c r="CR198" s="2">
        <f t="shared" si="139"/>
      </c>
      <c r="CS198" s="2">
        <f t="shared" si="140"/>
      </c>
      <c r="CT198" s="2">
        <f t="shared" si="141"/>
      </c>
      <c r="CU198" s="2">
        <f t="shared" si="142"/>
      </c>
      <c r="CV198" s="2">
        <f t="shared" si="143"/>
      </c>
    </row>
    <row r="199" spans="1:100" s="2" customFormat="1" ht="12.75" customHeight="1">
      <c r="A199" s="51">
        <f t="shared" si="120"/>
      </c>
      <c r="B199" s="62">
        <f t="shared" si="121"/>
      </c>
      <c r="C199" s="27"/>
      <c r="D199" s="27"/>
      <c r="E199" s="46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4"/>
      <c r="BC199"/>
      <c r="BE199" s="2">
        <v>145</v>
      </c>
      <c r="BF199" s="25">
        <f t="shared" si="124"/>
        <v>3.3485862068965515</v>
      </c>
      <c r="BG199" s="25">
        <f t="shared" si="146"/>
        <v>3.6760344827586207</v>
      </c>
      <c r="BH199" s="25">
        <f t="shared" si="146"/>
        <v>3.906655172413793</v>
      </c>
      <c r="BI199" s="25">
        <f t="shared" si="146"/>
        <v>4.084448275862069</v>
      </c>
      <c r="BJ199" s="25">
        <f t="shared" si="146"/>
        <v>4.228413793103448</v>
      </c>
      <c r="BK199" s="25">
        <f t="shared" si="146"/>
        <v>4.349551724137932</v>
      </c>
      <c r="BL199" s="25">
        <f t="shared" si="146"/>
        <v>4.453862068965517</v>
      </c>
      <c r="BM199" s="25">
        <f t="shared" si="146"/>
        <v>4.545172413793103</v>
      </c>
      <c r="BN199" s="25">
        <f t="shared" si="146"/>
        <v>4.625310344827586</v>
      </c>
      <c r="BO199" s="25">
        <f t="shared" si="146"/>
        <v>4.6977931034482765</v>
      </c>
      <c r="BP199" s="25">
        <f t="shared" si="146"/>
        <v>4.764275862068965</v>
      </c>
      <c r="BQ199" s="25">
        <f t="shared" si="146"/>
        <v>4.824758620689654</v>
      </c>
      <c r="BR199" s="25">
        <f t="shared" si="146"/>
        <v>4.880241379310345</v>
      </c>
      <c r="BS199" s="25">
        <f t="shared" si="146"/>
        <v>4.931724137931035</v>
      </c>
      <c r="BT199" s="25">
        <f t="shared" si="146"/>
        <v>4.979206896551724</v>
      </c>
      <c r="BU199" s="25">
        <f t="shared" si="146"/>
        <v>5.02503448275862</v>
      </c>
      <c r="BV199" s="25">
        <f t="shared" si="146"/>
        <v>5.0665172413793105</v>
      </c>
      <c r="BW199" s="25">
        <f t="shared" si="146"/>
        <v>5.106172413793104</v>
      </c>
      <c r="BY199" s="2">
        <v>145</v>
      </c>
      <c r="BZ199" s="2">
        <f t="shared" si="144"/>
        <v>3.906655172413793</v>
      </c>
      <c r="CB199" s="2">
        <f t="shared" si="145"/>
      </c>
      <c r="CC199" s="2">
        <f t="shared" si="125"/>
      </c>
      <c r="CD199" s="2">
        <f t="shared" si="126"/>
        <v>3.906655172413793</v>
      </c>
      <c r="CE199" s="2">
        <f t="shared" si="127"/>
      </c>
      <c r="CF199" s="2">
        <f t="shared" si="128"/>
      </c>
      <c r="CG199" s="2">
        <f t="shared" si="129"/>
      </c>
      <c r="CH199" s="2">
        <f t="shared" si="130"/>
      </c>
      <c r="CI199" s="2">
        <f t="shared" si="131"/>
      </c>
      <c r="CJ199" s="2">
        <f t="shared" si="132"/>
      </c>
      <c r="CK199" s="2">
        <f t="shared" si="133"/>
      </c>
      <c r="CL199" s="2">
        <f t="shared" si="134"/>
      </c>
      <c r="CM199" s="2">
        <f t="shared" si="135"/>
      </c>
      <c r="CN199" s="2">
        <f t="shared" si="136"/>
      </c>
      <c r="CP199" s="2">
        <f t="shared" si="137"/>
      </c>
      <c r="CQ199" s="2">
        <f t="shared" si="138"/>
      </c>
      <c r="CR199" s="2">
        <f t="shared" si="139"/>
      </c>
      <c r="CS199" s="2">
        <f t="shared" si="140"/>
      </c>
      <c r="CT199" s="2">
        <f t="shared" si="141"/>
      </c>
      <c r="CU199" s="2">
        <f t="shared" si="142"/>
      </c>
      <c r="CV199" s="2">
        <f t="shared" si="143"/>
      </c>
    </row>
    <row r="200" spans="1:100" s="2" customFormat="1" ht="12.75" customHeight="1">
      <c r="A200" s="51">
        <f t="shared" si="120"/>
      </c>
      <c r="B200" s="62">
        <f t="shared" si="121"/>
      </c>
      <c r="C200" s="27"/>
      <c r="D200" s="27"/>
      <c r="E200" s="46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4"/>
      <c r="BC200"/>
      <c r="BE200" s="2">
        <v>146</v>
      </c>
      <c r="BF200" s="25">
        <f t="shared" si="124"/>
        <v>3.3483424657534244</v>
      </c>
      <c r="BG200" s="25">
        <f t="shared" si="146"/>
        <v>3.6757397260273974</v>
      </c>
      <c r="BH200" s="25">
        <f t="shared" si="146"/>
        <v>3.9063150684931505</v>
      </c>
      <c r="BI200" s="25">
        <f t="shared" si="146"/>
        <v>4.084068493150685</v>
      </c>
      <c r="BJ200" s="25">
        <f t="shared" si="146"/>
        <v>4.228</v>
      </c>
      <c r="BK200" s="25">
        <f t="shared" si="146"/>
        <v>4.349109589041096</v>
      </c>
      <c r="BL200" s="25">
        <f t="shared" si="146"/>
        <v>4.453397260273973</v>
      </c>
      <c r="BM200" s="25">
        <f t="shared" si="146"/>
        <v>4.544684931506849</v>
      </c>
      <c r="BN200" s="25">
        <f t="shared" si="146"/>
        <v>4.624794520547945</v>
      </c>
      <c r="BO200" s="25">
        <f t="shared" si="146"/>
        <v>4.697260273972603</v>
      </c>
      <c r="BP200" s="25">
        <f t="shared" si="146"/>
        <v>4.76372602739726</v>
      </c>
      <c r="BQ200" s="25">
        <f t="shared" si="146"/>
        <v>4.824191780821917</v>
      </c>
      <c r="BR200" s="25">
        <f t="shared" si="146"/>
        <v>4.879657534246575</v>
      </c>
      <c r="BS200" s="25">
        <f t="shared" si="146"/>
        <v>4.931123287671233</v>
      </c>
      <c r="BT200" s="25">
        <f t="shared" si="146"/>
        <v>4.978589041095891</v>
      </c>
      <c r="BU200" s="25">
        <f t="shared" si="146"/>
        <v>5.0244109589041095</v>
      </c>
      <c r="BV200" s="25">
        <f t="shared" si="146"/>
        <v>5.065876712328768</v>
      </c>
      <c r="BW200" s="25">
        <f t="shared" si="146"/>
        <v>5.105520547945206</v>
      </c>
      <c r="BY200" s="2">
        <v>146</v>
      </c>
      <c r="BZ200" s="2">
        <f t="shared" si="144"/>
        <v>3.9063150684931505</v>
      </c>
      <c r="CB200" s="2">
        <f t="shared" si="145"/>
      </c>
      <c r="CC200" s="2">
        <f t="shared" si="125"/>
      </c>
      <c r="CD200" s="2">
        <f t="shared" si="126"/>
        <v>3.9063150684931505</v>
      </c>
      <c r="CE200" s="2">
        <f t="shared" si="127"/>
      </c>
      <c r="CF200" s="2">
        <f t="shared" si="128"/>
      </c>
      <c r="CG200" s="2">
        <f t="shared" si="129"/>
      </c>
      <c r="CH200" s="2">
        <f t="shared" si="130"/>
      </c>
      <c r="CI200" s="2">
        <f t="shared" si="131"/>
      </c>
      <c r="CJ200" s="2">
        <f t="shared" si="132"/>
      </c>
      <c r="CK200" s="2">
        <f t="shared" si="133"/>
      </c>
      <c r="CL200" s="2">
        <f t="shared" si="134"/>
      </c>
      <c r="CM200" s="2">
        <f t="shared" si="135"/>
      </c>
      <c r="CN200" s="2">
        <f t="shared" si="136"/>
      </c>
      <c r="CP200" s="2">
        <f t="shared" si="137"/>
      </c>
      <c r="CQ200" s="2">
        <f t="shared" si="138"/>
      </c>
      <c r="CR200" s="2">
        <f t="shared" si="139"/>
      </c>
      <c r="CS200" s="2">
        <f t="shared" si="140"/>
      </c>
      <c r="CT200" s="2">
        <f t="shared" si="141"/>
      </c>
      <c r="CU200" s="2">
        <f t="shared" si="142"/>
      </c>
      <c r="CV200" s="2">
        <f t="shared" si="143"/>
      </c>
    </row>
    <row r="201" spans="1:100" s="2" customFormat="1" ht="12.75" customHeight="1">
      <c r="A201" s="51">
        <f t="shared" si="120"/>
      </c>
      <c r="B201" s="62">
        <f t="shared" si="121"/>
      </c>
      <c r="C201" s="27"/>
      <c r="D201" s="27"/>
      <c r="E201" s="46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4"/>
      <c r="BC201"/>
      <c r="BE201" s="2">
        <v>147</v>
      </c>
      <c r="BF201" s="25">
        <f t="shared" si="124"/>
        <v>3.3481020408163262</v>
      </c>
      <c r="BG201" s="25">
        <f t="shared" si="146"/>
        <v>3.675448979591837</v>
      </c>
      <c r="BH201" s="25">
        <f t="shared" si="146"/>
        <v>3.9059795918367346</v>
      </c>
      <c r="BI201" s="25">
        <f t="shared" si="146"/>
        <v>4.0836938775510205</v>
      </c>
      <c r="BJ201" s="25">
        <f t="shared" si="146"/>
        <v>4.227591836734693</v>
      </c>
      <c r="BK201" s="25">
        <f t="shared" si="146"/>
        <v>4.348673469387756</v>
      </c>
      <c r="BL201" s="25">
        <f t="shared" si="146"/>
        <v>4.452938775510204</v>
      </c>
      <c r="BM201" s="25">
        <f t="shared" si="146"/>
        <v>4.544204081632652</v>
      </c>
      <c r="BN201" s="25">
        <f t="shared" si="146"/>
        <v>4.6242857142857146</v>
      </c>
      <c r="BO201" s="25">
        <f t="shared" si="146"/>
        <v>4.696734693877551</v>
      </c>
      <c r="BP201" s="25">
        <f t="shared" si="146"/>
        <v>4.7631836734693875</v>
      </c>
      <c r="BQ201" s="25">
        <f t="shared" si="146"/>
        <v>4.823632653061224</v>
      </c>
      <c r="BR201" s="25">
        <f t="shared" si="146"/>
        <v>4.879081632653061</v>
      </c>
      <c r="BS201" s="25">
        <f t="shared" si="146"/>
        <v>4.930530612244898</v>
      </c>
      <c r="BT201" s="25">
        <f t="shared" si="146"/>
        <v>4.977979591836735</v>
      </c>
      <c r="BU201" s="25">
        <f t="shared" si="146"/>
        <v>5.023795918367346</v>
      </c>
      <c r="BV201" s="25">
        <f t="shared" si="146"/>
        <v>5.065244897959184</v>
      </c>
      <c r="BW201" s="25">
        <f t="shared" si="146"/>
        <v>5.104877551020409</v>
      </c>
      <c r="BY201" s="2">
        <v>147</v>
      </c>
      <c r="BZ201" s="2">
        <f t="shared" si="144"/>
        <v>3.9059795918367346</v>
      </c>
      <c r="CB201" s="2">
        <f t="shared" si="145"/>
      </c>
      <c r="CC201" s="2">
        <f t="shared" si="125"/>
      </c>
      <c r="CD201" s="2">
        <f t="shared" si="126"/>
        <v>3.9059795918367346</v>
      </c>
      <c r="CE201" s="2">
        <f t="shared" si="127"/>
      </c>
      <c r="CF201" s="2">
        <f t="shared" si="128"/>
      </c>
      <c r="CG201" s="2">
        <f t="shared" si="129"/>
      </c>
      <c r="CH201" s="2">
        <f t="shared" si="130"/>
      </c>
      <c r="CI201" s="2">
        <f t="shared" si="131"/>
      </c>
      <c r="CJ201" s="2">
        <f t="shared" si="132"/>
      </c>
      <c r="CK201" s="2">
        <f t="shared" si="133"/>
      </c>
      <c r="CL201" s="2">
        <f t="shared" si="134"/>
      </c>
      <c r="CM201" s="2">
        <f t="shared" si="135"/>
      </c>
      <c r="CN201" s="2">
        <f t="shared" si="136"/>
      </c>
      <c r="CP201" s="2">
        <f t="shared" si="137"/>
      </c>
      <c r="CQ201" s="2">
        <f t="shared" si="138"/>
      </c>
      <c r="CR201" s="2">
        <f t="shared" si="139"/>
      </c>
      <c r="CS201" s="2">
        <f t="shared" si="140"/>
      </c>
      <c r="CT201" s="2">
        <f t="shared" si="141"/>
      </c>
      <c r="CU201" s="2">
        <f t="shared" si="142"/>
      </c>
      <c r="CV201" s="2">
        <f t="shared" si="143"/>
      </c>
    </row>
    <row r="202" spans="1:100" s="2" customFormat="1" ht="12.75" customHeight="1">
      <c r="A202" s="51">
        <f t="shared" si="120"/>
      </c>
      <c r="B202" s="62">
        <f t="shared" si="121"/>
      </c>
      <c r="C202" s="27"/>
      <c r="D202" s="27"/>
      <c r="E202" s="46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4"/>
      <c r="BC202"/>
      <c r="BE202" s="2">
        <v>148</v>
      </c>
      <c r="BF202" s="25">
        <f t="shared" si="124"/>
        <v>3.3478648648648646</v>
      </c>
      <c r="BG202" s="25">
        <f t="shared" si="146"/>
        <v>3.675162162162162</v>
      </c>
      <c r="BH202" s="25">
        <f t="shared" si="146"/>
        <v>3.9056486486486484</v>
      </c>
      <c r="BI202" s="25">
        <f t="shared" si="146"/>
        <v>4.083324324324324</v>
      </c>
      <c r="BJ202" s="25">
        <f t="shared" si="146"/>
        <v>4.227189189189189</v>
      </c>
      <c r="BK202" s="25">
        <f t="shared" si="146"/>
        <v>4.348243243243243</v>
      </c>
      <c r="BL202" s="25">
        <f t="shared" si="146"/>
        <v>4.452486486486486</v>
      </c>
      <c r="BM202" s="25">
        <f t="shared" si="146"/>
        <v>4.543729729729729</v>
      </c>
      <c r="BN202" s="25">
        <f t="shared" si="146"/>
        <v>4.623783783783784</v>
      </c>
      <c r="BO202" s="25">
        <f t="shared" si="146"/>
        <v>4.696216216216217</v>
      </c>
      <c r="BP202" s="25">
        <f t="shared" si="146"/>
        <v>4.762648648648648</v>
      </c>
      <c r="BQ202" s="25">
        <f t="shared" si="146"/>
        <v>4.823081081081081</v>
      </c>
      <c r="BR202" s="25">
        <f t="shared" si="146"/>
        <v>4.878513513513513</v>
      </c>
      <c r="BS202" s="25">
        <f t="shared" si="146"/>
        <v>4.9299459459459465</v>
      </c>
      <c r="BT202" s="25">
        <f t="shared" si="146"/>
        <v>4.977378378378378</v>
      </c>
      <c r="BU202" s="25">
        <f t="shared" si="146"/>
        <v>5.023189189189189</v>
      </c>
      <c r="BV202" s="25">
        <f t="shared" si="146"/>
        <v>5.064621621621622</v>
      </c>
      <c r="BW202" s="25">
        <f t="shared" si="146"/>
        <v>5.104243243243244</v>
      </c>
      <c r="BY202" s="2">
        <v>148</v>
      </c>
      <c r="BZ202" s="2">
        <f t="shared" si="144"/>
        <v>3.9056486486486484</v>
      </c>
      <c r="CB202" s="2">
        <f t="shared" si="145"/>
      </c>
      <c r="CC202" s="2">
        <f t="shared" si="125"/>
      </c>
      <c r="CD202" s="2">
        <f t="shared" si="126"/>
        <v>3.9056486486486484</v>
      </c>
      <c r="CE202" s="2">
        <f t="shared" si="127"/>
      </c>
      <c r="CF202" s="2">
        <f t="shared" si="128"/>
      </c>
      <c r="CG202" s="2">
        <f t="shared" si="129"/>
      </c>
      <c r="CH202" s="2">
        <f t="shared" si="130"/>
      </c>
      <c r="CI202" s="2">
        <f t="shared" si="131"/>
      </c>
      <c r="CJ202" s="2">
        <f t="shared" si="132"/>
      </c>
      <c r="CK202" s="2">
        <f t="shared" si="133"/>
      </c>
      <c r="CL202" s="2">
        <f t="shared" si="134"/>
      </c>
      <c r="CM202" s="2">
        <f t="shared" si="135"/>
      </c>
      <c r="CN202" s="2">
        <f t="shared" si="136"/>
      </c>
      <c r="CP202" s="2">
        <f t="shared" si="137"/>
      </c>
      <c r="CQ202" s="2">
        <f t="shared" si="138"/>
      </c>
      <c r="CR202" s="2">
        <f t="shared" si="139"/>
      </c>
      <c r="CS202" s="2">
        <f t="shared" si="140"/>
      </c>
      <c r="CT202" s="2">
        <f t="shared" si="141"/>
      </c>
      <c r="CU202" s="2">
        <f t="shared" si="142"/>
      </c>
      <c r="CV202" s="2">
        <f t="shared" si="143"/>
      </c>
    </row>
    <row r="203" spans="1:100" s="2" customFormat="1" ht="12.75" customHeight="1">
      <c r="A203" s="51">
        <f t="shared" si="120"/>
      </c>
      <c r="B203" s="62">
        <f t="shared" si="121"/>
      </c>
      <c r="C203" s="27"/>
      <c r="D203" s="27"/>
      <c r="E203" s="46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4"/>
      <c r="BC203"/>
      <c r="BE203" s="2">
        <v>149</v>
      </c>
      <c r="BF203" s="25">
        <f t="shared" si="124"/>
        <v>3.3476308724832213</v>
      </c>
      <c r="BG203" s="25">
        <f t="shared" si="146"/>
        <v>3.6748791946308725</v>
      </c>
      <c r="BH203" s="25">
        <f t="shared" si="146"/>
        <v>3.9053221476510065</v>
      </c>
      <c r="BI203" s="25">
        <f t="shared" si="146"/>
        <v>4.082959731543625</v>
      </c>
      <c r="BJ203" s="25">
        <f t="shared" si="146"/>
        <v>4.226791946308724</v>
      </c>
      <c r="BK203" s="25">
        <f t="shared" si="146"/>
        <v>4.34781879194631</v>
      </c>
      <c r="BL203" s="25">
        <f t="shared" si="146"/>
        <v>4.452040268456376</v>
      </c>
      <c r="BM203" s="25">
        <f t="shared" si="146"/>
        <v>4.5432617449664425</v>
      </c>
      <c r="BN203" s="25">
        <f t="shared" si="146"/>
        <v>4.623288590604027</v>
      </c>
      <c r="BO203" s="25">
        <f t="shared" si="146"/>
        <v>4.695704697986578</v>
      </c>
      <c r="BP203" s="25">
        <f t="shared" si="146"/>
        <v>4.762120805369127</v>
      </c>
      <c r="BQ203" s="25">
        <f t="shared" si="146"/>
        <v>4.822536912751677</v>
      </c>
      <c r="BR203" s="25">
        <f t="shared" si="146"/>
        <v>4.877953020134227</v>
      </c>
      <c r="BS203" s="25">
        <f t="shared" si="146"/>
        <v>4.929369127516779</v>
      </c>
      <c r="BT203" s="25">
        <f t="shared" si="146"/>
        <v>4.976785234899329</v>
      </c>
      <c r="BU203" s="25">
        <f t="shared" si="146"/>
        <v>5.0225906040268455</v>
      </c>
      <c r="BV203" s="25">
        <f t="shared" si="146"/>
        <v>5.064006711409396</v>
      </c>
      <c r="BW203" s="25">
        <f t="shared" si="146"/>
        <v>5.10361744966443</v>
      </c>
      <c r="BY203" s="2">
        <v>149</v>
      </c>
      <c r="BZ203" s="2">
        <f t="shared" si="144"/>
        <v>3.9053221476510065</v>
      </c>
      <c r="CB203" s="2">
        <f t="shared" si="145"/>
      </c>
      <c r="CC203" s="2">
        <f t="shared" si="125"/>
      </c>
      <c r="CD203" s="2">
        <f t="shared" si="126"/>
        <v>3.9053221476510065</v>
      </c>
      <c r="CE203" s="2">
        <f t="shared" si="127"/>
      </c>
      <c r="CF203" s="2">
        <f t="shared" si="128"/>
      </c>
      <c r="CG203" s="2">
        <f t="shared" si="129"/>
      </c>
      <c r="CH203" s="2">
        <f t="shared" si="130"/>
      </c>
      <c r="CI203" s="2">
        <f t="shared" si="131"/>
      </c>
      <c r="CJ203" s="2">
        <f t="shared" si="132"/>
      </c>
      <c r="CK203" s="2">
        <f t="shared" si="133"/>
      </c>
      <c r="CL203" s="2">
        <f t="shared" si="134"/>
      </c>
      <c r="CM203" s="2">
        <f t="shared" si="135"/>
      </c>
      <c r="CN203" s="2">
        <f t="shared" si="136"/>
      </c>
      <c r="CP203" s="2">
        <f t="shared" si="137"/>
      </c>
      <c r="CQ203" s="2">
        <f t="shared" si="138"/>
      </c>
      <c r="CR203" s="2">
        <f t="shared" si="139"/>
      </c>
      <c r="CS203" s="2">
        <f t="shared" si="140"/>
      </c>
      <c r="CT203" s="2">
        <f t="shared" si="141"/>
      </c>
      <c r="CU203" s="2">
        <f t="shared" si="142"/>
      </c>
      <c r="CV203" s="2">
        <f t="shared" si="143"/>
      </c>
    </row>
    <row r="204" spans="1:100" s="2" customFormat="1" ht="12.75" customHeight="1">
      <c r="A204" s="51">
        <f t="shared" si="120"/>
      </c>
      <c r="B204" s="62">
        <f t="shared" si="121"/>
      </c>
      <c r="C204" s="27"/>
      <c r="D204" s="27"/>
      <c r="E204" s="46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4"/>
      <c r="BC204"/>
      <c r="BE204" s="2">
        <v>150</v>
      </c>
      <c r="BF204" s="25">
        <f t="shared" si="124"/>
        <v>3.3474</v>
      </c>
      <c r="BG204" s="25">
        <f t="shared" si="146"/>
        <v>3.6746</v>
      </c>
      <c r="BH204" s="25">
        <f t="shared" si="146"/>
        <v>3.905</v>
      </c>
      <c r="BI204" s="25">
        <f t="shared" si="146"/>
        <v>4.0826</v>
      </c>
      <c r="BJ204" s="25">
        <f t="shared" si="146"/>
        <v>4.2264</v>
      </c>
      <c r="BK204" s="25">
        <f t="shared" si="146"/>
        <v>4.3474</v>
      </c>
      <c r="BL204" s="25">
        <f t="shared" si="146"/>
        <v>4.4516</v>
      </c>
      <c r="BM204" s="25">
        <f t="shared" si="146"/>
        <v>4.5428</v>
      </c>
      <c r="BN204" s="25">
        <f t="shared" si="146"/>
        <v>4.6228</v>
      </c>
      <c r="BO204" s="25">
        <f t="shared" si="146"/>
        <v>4.695200000000001</v>
      </c>
      <c r="BP204" s="25">
        <f t="shared" si="146"/>
        <v>4.7616</v>
      </c>
      <c r="BQ204" s="25">
        <f t="shared" si="146"/>
        <v>4.821999999999999</v>
      </c>
      <c r="BR204" s="25">
        <f t="shared" si="146"/>
        <v>4.8774</v>
      </c>
      <c r="BS204" s="25">
        <f t="shared" si="146"/>
        <v>4.9288</v>
      </c>
      <c r="BT204" s="25">
        <f t="shared" si="146"/>
        <v>4.9762</v>
      </c>
      <c r="BU204" s="25">
        <f t="shared" si="146"/>
        <v>5.021999999999999</v>
      </c>
      <c r="BV204" s="25">
        <f t="shared" si="146"/>
        <v>5.063400000000001</v>
      </c>
      <c r="BW204" s="25">
        <f t="shared" si="146"/>
        <v>5.103000000000001</v>
      </c>
      <c r="BY204" s="2">
        <v>150</v>
      </c>
      <c r="BZ204" s="2">
        <f t="shared" si="144"/>
        <v>3.905</v>
      </c>
      <c r="CB204" s="2">
        <f t="shared" si="145"/>
      </c>
      <c r="CC204" s="2">
        <f t="shared" si="125"/>
      </c>
      <c r="CD204" s="2">
        <f t="shared" si="126"/>
        <v>3.905</v>
      </c>
      <c r="CE204" s="2">
        <f t="shared" si="127"/>
      </c>
      <c r="CF204" s="2">
        <f t="shared" si="128"/>
      </c>
      <c r="CG204" s="2">
        <f t="shared" si="129"/>
      </c>
      <c r="CH204" s="2">
        <f t="shared" si="130"/>
      </c>
      <c r="CI204" s="2">
        <f t="shared" si="131"/>
      </c>
      <c r="CJ204" s="2">
        <f t="shared" si="132"/>
      </c>
      <c r="CK204" s="2">
        <f t="shared" si="133"/>
      </c>
      <c r="CL204" s="2">
        <f t="shared" si="134"/>
      </c>
      <c r="CM204" s="2">
        <f t="shared" si="135"/>
      </c>
      <c r="CN204" s="2">
        <f t="shared" si="136"/>
      </c>
      <c r="CP204" s="2">
        <f t="shared" si="137"/>
      </c>
      <c r="CQ204" s="2">
        <f t="shared" si="138"/>
      </c>
      <c r="CR204" s="2">
        <f t="shared" si="139"/>
      </c>
      <c r="CS204" s="2">
        <f t="shared" si="140"/>
      </c>
      <c r="CT204" s="2">
        <f t="shared" si="141"/>
      </c>
      <c r="CU204" s="2">
        <f t="shared" si="142"/>
      </c>
      <c r="CV204" s="2">
        <f t="shared" si="143"/>
      </c>
    </row>
    <row r="205" spans="1:100" s="2" customFormat="1" ht="12.75" customHeight="1">
      <c r="A205" s="51">
        <f t="shared" si="120"/>
      </c>
      <c r="B205" s="62">
        <f t="shared" si="121"/>
      </c>
      <c r="C205" s="27"/>
      <c r="D205" s="27"/>
      <c r="E205" s="46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4"/>
      <c r="BC205"/>
      <c r="BE205" s="2">
        <v>151</v>
      </c>
      <c r="BF205" s="25">
        <f t="shared" si="124"/>
        <v>3.3471721854304635</v>
      </c>
      <c r="BG205" s="25">
        <f t="shared" si="146"/>
        <v>3.6743245033112584</v>
      </c>
      <c r="BH205" s="25">
        <f t="shared" si="146"/>
        <v>3.904682119205298</v>
      </c>
      <c r="BI205" s="25">
        <f t="shared" si="146"/>
        <v>4.082245033112583</v>
      </c>
      <c r="BJ205" s="25">
        <f t="shared" si="146"/>
        <v>4.226013245033112</v>
      </c>
      <c r="BK205" s="25">
        <f t="shared" si="146"/>
        <v>4.346986754966888</v>
      </c>
      <c r="BL205" s="25">
        <f t="shared" si="146"/>
        <v>4.451165562913907</v>
      </c>
      <c r="BM205" s="25">
        <f t="shared" si="146"/>
        <v>4.542344370860927</v>
      </c>
      <c r="BN205" s="25">
        <f t="shared" si="146"/>
        <v>4.622317880794702</v>
      </c>
      <c r="BO205" s="25">
        <f t="shared" si="146"/>
        <v>4.694701986754968</v>
      </c>
      <c r="BP205" s="25">
        <f t="shared" si="146"/>
        <v>4.761086092715232</v>
      </c>
      <c r="BQ205" s="25">
        <f t="shared" si="146"/>
        <v>4.821470198675496</v>
      </c>
      <c r="BR205" s="25">
        <f t="shared" si="146"/>
        <v>4.876854304635761</v>
      </c>
      <c r="BS205" s="25">
        <f t="shared" si="146"/>
        <v>4.928238410596027</v>
      </c>
      <c r="BT205" s="25">
        <f t="shared" si="146"/>
        <v>4.9756225165562915</v>
      </c>
      <c r="BU205" s="25">
        <f t="shared" si="146"/>
        <v>5.0214172185430455</v>
      </c>
      <c r="BV205" s="25">
        <f aca="true" t="shared" si="147" ref="BG205:BW220">BV$114+(BV$174-BV$114)*(1/$BE205-1/$BE$114)/(1/$BE$174-1/$BE$114)</f>
        <v>5.062801324503312</v>
      </c>
      <c r="BW205" s="25">
        <f t="shared" si="147"/>
        <v>5.102390728476822</v>
      </c>
      <c r="BY205" s="2">
        <v>151</v>
      </c>
      <c r="BZ205" s="2">
        <f t="shared" si="144"/>
        <v>3.904682119205298</v>
      </c>
      <c r="CB205" s="2">
        <f t="shared" si="145"/>
      </c>
      <c r="CC205" s="2">
        <f t="shared" si="125"/>
      </c>
      <c r="CD205" s="2">
        <f t="shared" si="126"/>
        <v>3.904682119205298</v>
      </c>
      <c r="CE205" s="2">
        <f t="shared" si="127"/>
      </c>
      <c r="CF205" s="2">
        <f t="shared" si="128"/>
      </c>
      <c r="CG205" s="2">
        <f t="shared" si="129"/>
      </c>
      <c r="CH205" s="2">
        <f t="shared" si="130"/>
      </c>
      <c r="CI205" s="2">
        <f t="shared" si="131"/>
      </c>
      <c r="CJ205" s="2">
        <f t="shared" si="132"/>
      </c>
      <c r="CK205" s="2">
        <f t="shared" si="133"/>
      </c>
      <c r="CL205" s="2">
        <f t="shared" si="134"/>
      </c>
      <c r="CM205" s="2">
        <f t="shared" si="135"/>
      </c>
      <c r="CN205" s="2">
        <f t="shared" si="136"/>
      </c>
      <c r="CP205" s="2">
        <f t="shared" si="137"/>
      </c>
      <c r="CQ205" s="2">
        <f t="shared" si="138"/>
      </c>
      <c r="CR205" s="2">
        <f t="shared" si="139"/>
      </c>
      <c r="CS205" s="2">
        <f t="shared" si="140"/>
      </c>
      <c r="CT205" s="2">
        <f t="shared" si="141"/>
      </c>
      <c r="CU205" s="2">
        <f t="shared" si="142"/>
      </c>
      <c r="CV205" s="2">
        <f t="shared" si="143"/>
      </c>
    </row>
    <row r="206" spans="1:100" s="2" customFormat="1" ht="12.75" customHeight="1">
      <c r="A206" s="51">
        <f t="shared" si="120"/>
      </c>
      <c r="B206" s="62">
        <f t="shared" si="121"/>
      </c>
      <c r="C206" s="27"/>
      <c r="D206" s="27"/>
      <c r="E206" s="46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4"/>
      <c r="BC206"/>
      <c r="BE206" s="2">
        <v>152</v>
      </c>
      <c r="BF206" s="25">
        <f t="shared" si="124"/>
        <v>3.3469473684210524</v>
      </c>
      <c r="BG206" s="25">
        <f t="shared" si="147"/>
        <v>3.6740526315789475</v>
      </c>
      <c r="BH206" s="25">
        <f t="shared" si="147"/>
        <v>3.9043684210526313</v>
      </c>
      <c r="BI206" s="25">
        <f t="shared" si="147"/>
        <v>4.081894736842106</v>
      </c>
      <c r="BJ206" s="25">
        <f t="shared" si="147"/>
        <v>4.225631578947368</v>
      </c>
      <c r="BK206" s="25">
        <f t="shared" si="147"/>
        <v>4.346578947368422</v>
      </c>
      <c r="BL206" s="25">
        <f t="shared" si="147"/>
        <v>4.450736842105263</v>
      </c>
      <c r="BM206" s="25">
        <f t="shared" si="147"/>
        <v>4.541894736842105</v>
      </c>
      <c r="BN206" s="25">
        <f t="shared" si="147"/>
        <v>4.621842105263158</v>
      </c>
      <c r="BO206" s="25">
        <f t="shared" si="147"/>
        <v>4.69421052631579</v>
      </c>
      <c r="BP206" s="25">
        <f t="shared" si="147"/>
        <v>4.760578947368421</v>
      </c>
      <c r="BQ206" s="25">
        <f t="shared" si="147"/>
        <v>4.820947368421052</v>
      </c>
      <c r="BR206" s="25">
        <f t="shared" si="147"/>
        <v>4.876315789473684</v>
      </c>
      <c r="BS206" s="25">
        <f t="shared" si="147"/>
        <v>4.927684210526316</v>
      </c>
      <c r="BT206" s="25">
        <f t="shared" si="147"/>
        <v>4.975052631578947</v>
      </c>
      <c r="BU206" s="25">
        <f t="shared" si="147"/>
        <v>5.020842105263157</v>
      </c>
      <c r="BV206" s="25">
        <f t="shared" si="147"/>
        <v>5.0622105263157895</v>
      </c>
      <c r="BW206" s="25">
        <f t="shared" si="147"/>
        <v>5.101789473684211</v>
      </c>
      <c r="BY206" s="2">
        <v>152</v>
      </c>
      <c r="BZ206" s="2">
        <f t="shared" si="144"/>
        <v>3.9043684210526313</v>
      </c>
      <c r="CB206" s="2">
        <f t="shared" si="145"/>
      </c>
      <c r="CC206" s="2">
        <f t="shared" si="125"/>
      </c>
      <c r="CD206" s="2">
        <f t="shared" si="126"/>
        <v>3.9043684210526313</v>
      </c>
      <c r="CE206" s="2">
        <f t="shared" si="127"/>
      </c>
      <c r="CF206" s="2">
        <f t="shared" si="128"/>
      </c>
      <c r="CG206" s="2">
        <f t="shared" si="129"/>
      </c>
      <c r="CH206" s="2">
        <f t="shared" si="130"/>
      </c>
      <c r="CI206" s="2">
        <f t="shared" si="131"/>
      </c>
      <c r="CJ206" s="2">
        <f t="shared" si="132"/>
      </c>
      <c r="CK206" s="2">
        <f t="shared" si="133"/>
      </c>
      <c r="CL206" s="2">
        <f t="shared" si="134"/>
      </c>
      <c r="CM206" s="2">
        <f t="shared" si="135"/>
      </c>
      <c r="CN206" s="2">
        <f t="shared" si="136"/>
      </c>
      <c r="CP206" s="2">
        <f t="shared" si="137"/>
      </c>
      <c r="CQ206" s="2">
        <f t="shared" si="138"/>
      </c>
      <c r="CR206" s="2">
        <f t="shared" si="139"/>
      </c>
      <c r="CS206" s="2">
        <f t="shared" si="140"/>
      </c>
      <c r="CT206" s="2">
        <f t="shared" si="141"/>
      </c>
      <c r="CU206" s="2">
        <f t="shared" si="142"/>
      </c>
      <c r="CV206" s="2">
        <f t="shared" si="143"/>
      </c>
    </row>
    <row r="207" spans="1:100" s="2" customFormat="1" ht="12.75" customHeight="1">
      <c r="A207" s="51">
        <f t="shared" si="120"/>
      </c>
      <c r="B207" s="62">
        <f t="shared" si="121"/>
      </c>
      <c r="C207" s="27"/>
      <c r="D207" s="27"/>
      <c r="E207" s="46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4"/>
      <c r="BC207"/>
      <c r="BE207" s="2">
        <v>153</v>
      </c>
      <c r="BF207" s="25">
        <f t="shared" si="124"/>
        <v>3.346725490196078</v>
      </c>
      <c r="BG207" s="25">
        <f t="shared" si="147"/>
        <v>3.6737843137254904</v>
      </c>
      <c r="BH207" s="25">
        <f t="shared" si="147"/>
        <v>3.904058823529412</v>
      </c>
      <c r="BI207" s="25">
        <f t="shared" si="147"/>
        <v>4.081549019607843</v>
      </c>
      <c r="BJ207" s="25">
        <f t="shared" si="147"/>
        <v>4.225254901960784</v>
      </c>
      <c r="BK207" s="25">
        <f t="shared" si="147"/>
        <v>4.346176470588236</v>
      </c>
      <c r="BL207" s="25">
        <f t="shared" si="147"/>
        <v>4.450313725490196</v>
      </c>
      <c r="BM207" s="25">
        <f t="shared" si="147"/>
        <v>4.541450980392156</v>
      </c>
      <c r="BN207" s="25">
        <f t="shared" si="147"/>
        <v>4.621372549019608</v>
      </c>
      <c r="BO207" s="25">
        <f t="shared" si="147"/>
        <v>4.693725490196079</v>
      </c>
      <c r="BP207" s="25">
        <f t="shared" si="147"/>
        <v>4.760078431372548</v>
      </c>
      <c r="BQ207" s="25">
        <f t="shared" si="147"/>
        <v>4.820431372549019</v>
      </c>
      <c r="BR207" s="25">
        <f t="shared" si="147"/>
        <v>4.8757843137254895</v>
      </c>
      <c r="BS207" s="25">
        <f t="shared" si="147"/>
        <v>4.927137254901961</v>
      </c>
      <c r="BT207" s="25">
        <f t="shared" si="147"/>
        <v>4.974490196078432</v>
      </c>
      <c r="BU207" s="25">
        <f t="shared" si="147"/>
        <v>5.020274509803921</v>
      </c>
      <c r="BV207" s="25">
        <f t="shared" si="147"/>
        <v>5.061627450980392</v>
      </c>
      <c r="BW207" s="25">
        <f t="shared" si="147"/>
        <v>5.101196078431373</v>
      </c>
      <c r="BY207" s="2">
        <v>153</v>
      </c>
      <c r="BZ207" s="2">
        <f t="shared" si="144"/>
        <v>3.904058823529412</v>
      </c>
      <c r="CB207" s="2">
        <f t="shared" si="145"/>
      </c>
      <c r="CC207" s="2">
        <f t="shared" si="125"/>
      </c>
      <c r="CD207" s="2">
        <f t="shared" si="126"/>
        <v>3.904058823529412</v>
      </c>
      <c r="CE207" s="2">
        <f t="shared" si="127"/>
      </c>
      <c r="CF207" s="2">
        <f t="shared" si="128"/>
      </c>
      <c r="CG207" s="2">
        <f t="shared" si="129"/>
      </c>
      <c r="CH207" s="2">
        <f t="shared" si="130"/>
      </c>
      <c r="CI207" s="2">
        <f t="shared" si="131"/>
      </c>
      <c r="CJ207" s="2">
        <f t="shared" si="132"/>
      </c>
      <c r="CK207" s="2">
        <f t="shared" si="133"/>
      </c>
      <c r="CL207" s="2">
        <f t="shared" si="134"/>
      </c>
      <c r="CM207" s="2">
        <f t="shared" si="135"/>
      </c>
      <c r="CN207" s="2">
        <f t="shared" si="136"/>
      </c>
      <c r="CP207" s="2">
        <f t="shared" si="137"/>
      </c>
      <c r="CQ207" s="2">
        <f t="shared" si="138"/>
      </c>
      <c r="CR207" s="2">
        <f t="shared" si="139"/>
      </c>
      <c r="CS207" s="2">
        <f t="shared" si="140"/>
      </c>
      <c r="CT207" s="2">
        <f t="shared" si="141"/>
      </c>
      <c r="CU207" s="2">
        <f t="shared" si="142"/>
      </c>
      <c r="CV207" s="2">
        <f t="shared" si="143"/>
      </c>
    </row>
    <row r="208" spans="1:100" s="2" customFormat="1" ht="12.75" customHeight="1">
      <c r="A208" s="51">
        <f t="shared" si="120"/>
      </c>
      <c r="B208" s="62">
        <f t="shared" si="121"/>
      </c>
      <c r="C208" s="27"/>
      <c r="D208" s="27"/>
      <c r="E208" s="46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4"/>
      <c r="BC208"/>
      <c r="BE208" s="2">
        <v>154</v>
      </c>
      <c r="BF208" s="25">
        <f aca="true" t="shared" si="148" ref="BF208:BF239">BF$114+(BF$174-BF$114)*(1/$BE208-1/$BE$114)/(1/$BE$174-1/$BE$114)</f>
        <v>3.346506493506493</v>
      </c>
      <c r="BG208" s="25">
        <f t="shared" si="147"/>
        <v>3.6735194805194804</v>
      </c>
      <c r="BH208" s="25">
        <f t="shared" si="147"/>
        <v>3.9037532467532468</v>
      </c>
      <c r="BI208" s="25">
        <f t="shared" si="147"/>
        <v>4.081207792207792</v>
      </c>
      <c r="BJ208" s="25">
        <f t="shared" si="147"/>
        <v>4.224883116883117</v>
      </c>
      <c r="BK208" s="25">
        <f t="shared" si="147"/>
        <v>4.345779220779221</v>
      </c>
      <c r="BL208" s="25">
        <f t="shared" si="147"/>
        <v>4.449896103896104</v>
      </c>
      <c r="BM208" s="25">
        <f t="shared" si="147"/>
        <v>4.541012987012986</v>
      </c>
      <c r="BN208" s="25">
        <f t="shared" si="147"/>
        <v>4.620909090909091</v>
      </c>
      <c r="BO208" s="25">
        <f t="shared" si="147"/>
        <v>4.693246753246754</v>
      </c>
      <c r="BP208" s="25">
        <f t="shared" si="147"/>
        <v>4.759584415584415</v>
      </c>
      <c r="BQ208" s="25">
        <f t="shared" si="147"/>
        <v>4.819922077922078</v>
      </c>
      <c r="BR208" s="25">
        <f t="shared" si="147"/>
        <v>4.8752597402597395</v>
      </c>
      <c r="BS208" s="25">
        <f t="shared" si="147"/>
        <v>4.926597402597403</v>
      </c>
      <c r="BT208" s="25">
        <f t="shared" si="147"/>
        <v>4.973935064935065</v>
      </c>
      <c r="BU208" s="25">
        <f t="shared" si="147"/>
        <v>5.019714285714286</v>
      </c>
      <c r="BV208" s="25">
        <f t="shared" si="147"/>
        <v>5.061051948051949</v>
      </c>
      <c r="BW208" s="25">
        <f t="shared" si="147"/>
        <v>5.10061038961039</v>
      </c>
      <c r="BY208" s="2">
        <v>154</v>
      </c>
      <c r="BZ208" s="2">
        <f t="shared" si="144"/>
        <v>3.9037532467532468</v>
      </c>
      <c r="CB208" s="2">
        <f t="shared" si="145"/>
      </c>
      <c r="CC208" s="2">
        <f t="shared" si="125"/>
      </c>
      <c r="CD208" s="2">
        <f t="shared" si="126"/>
        <v>3.9037532467532468</v>
      </c>
      <c r="CE208" s="2">
        <f t="shared" si="127"/>
      </c>
      <c r="CF208" s="2">
        <f t="shared" si="128"/>
      </c>
      <c r="CG208" s="2">
        <f t="shared" si="129"/>
      </c>
      <c r="CH208" s="2">
        <f t="shared" si="130"/>
      </c>
      <c r="CI208" s="2">
        <f t="shared" si="131"/>
      </c>
      <c r="CJ208" s="2">
        <f t="shared" si="132"/>
      </c>
      <c r="CK208" s="2">
        <f t="shared" si="133"/>
      </c>
      <c r="CL208" s="2">
        <f t="shared" si="134"/>
      </c>
      <c r="CM208" s="2">
        <f t="shared" si="135"/>
      </c>
      <c r="CN208" s="2">
        <f t="shared" si="136"/>
      </c>
      <c r="CP208" s="2">
        <f t="shared" si="137"/>
      </c>
      <c r="CQ208" s="2">
        <f t="shared" si="138"/>
      </c>
      <c r="CR208" s="2">
        <f t="shared" si="139"/>
      </c>
      <c r="CS208" s="2">
        <f t="shared" si="140"/>
      </c>
      <c r="CT208" s="2">
        <f t="shared" si="141"/>
      </c>
      <c r="CU208" s="2">
        <f t="shared" si="142"/>
      </c>
      <c r="CV208" s="2">
        <f t="shared" si="143"/>
      </c>
    </row>
    <row r="209" spans="1:100" s="2" customFormat="1" ht="12.75" customHeight="1">
      <c r="A209" s="51">
        <f t="shared" si="120"/>
      </c>
      <c r="B209" s="62">
        <f t="shared" si="121"/>
      </c>
      <c r="C209" s="27"/>
      <c r="D209" s="27"/>
      <c r="E209" s="46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4"/>
      <c r="BC209"/>
      <c r="BE209" s="2">
        <v>155</v>
      </c>
      <c r="BF209" s="25">
        <f t="shared" si="148"/>
        <v>3.346290322580645</v>
      </c>
      <c r="BG209" s="25">
        <f t="shared" si="147"/>
        <v>3.673258064516129</v>
      </c>
      <c r="BH209" s="25">
        <f t="shared" si="147"/>
        <v>3.9034516129032255</v>
      </c>
      <c r="BI209" s="25">
        <f t="shared" si="147"/>
        <v>4.0808709677419355</v>
      </c>
      <c r="BJ209" s="25">
        <f t="shared" si="147"/>
        <v>4.224516129032257</v>
      </c>
      <c r="BK209" s="25">
        <f t="shared" si="147"/>
        <v>4.3453870967741945</v>
      </c>
      <c r="BL209" s="25">
        <f t="shared" si="147"/>
        <v>4.449483870967742</v>
      </c>
      <c r="BM209" s="25">
        <f t="shared" si="147"/>
        <v>4.54058064516129</v>
      </c>
      <c r="BN209" s="25">
        <f t="shared" si="147"/>
        <v>4.620451612903226</v>
      </c>
      <c r="BO209" s="25">
        <f t="shared" si="147"/>
        <v>4.692774193548388</v>
      </c>
      <c r="BP209" s="25">
        <f t="shared" si="147"/>
        <v>4.759096774193548</v>
      </c>
      <c r="BQ209" s="25">
        <f t="shared" si="147"/>
        <v>4.819419354838709</v>
      </c>
      <c r="BR209" s="25">
        <f t="shared" si="147"/>
        <v>4.87474193548387</v>
      </c>
      <c r="BS209" s="25">
        <f t="shared" si="147"/>
        <v>4.926064516129032</v>
      </c>
      <c r="BT209" s="25">
        <f t="shared" si="147"/>
        <v>4.973387096774194</v>
      </c>
      <c r="BU209" s="25">
        <f t="shared" si="147"/>
        <v>5.01916129032258</v>
      </c>
      <c r="BV209" s="25">
        <f t="shared" si="147"/>
        <v>5.060483870967742</v>
      </c>
      <c r="BW209" s="25">
        <f t="shared" si="147"/>
        <v>5.100032258064517</v>
      </c>
      <c r="BY209" s="2">
        <v>155</v>
      </c>
      <c r="BZ209" s="2">
        <f t="shared" si="144"/>
        <v>3.9034516129032255</v>
      </c>
      <c r="CB209" s="2">
        <f t="shared" si="145"/>
      </c>
      <c r="CC209" s="2">
        <f t="shared" si="125"/>
      </c>
      <c r="CD209" s="2">
        <f t="shared" si="126"/>
        <v>3.9034516129032255</v>
      </c>
      <c r="CE209" s="2">
        <f t="shared" si="127"/>
      </c>
      <c r="CF209" s="2">
        <f t="shared" si="128"/>
      </c>
      <c r="CG209" s="2">
        <f t="shared" si="129"/>
      </c>
      <c r="CH209" s="2">
        <f t="shared" si="130"/>
      </c>
      <c r="CI209" s="2">
        <f t="shared" si="131"/>
      </c>
      <c r="CJ209" s="2">
        <f t="shared" si="132"/>
      </c>
      <c r="CK209" s="2">
        <f t="shared" si="133"/>
      </c>
      <c r="CL209" s="2">
        <f t="shared" si="134"/>
      </c>
      <c r="CM209" s="2">
        <f t="shared" si="135"/>
      </c>
      <c r="CN209" s="2">
        <f t="shared" si="136"/>
      </c>
      <c r="CP209" s="2">
        <f t="shared" si="137"/>
      </c>
      <c r="CQ209" s="2">
        <f t="shared" si="138"/>
      </c>
      <c r="CR209" s="2">
        <f t="shared" si="139"/>
      </c>
      <c r="CS209" s="2">
        <f t="shared" si="140"/>
      </c>
      <c r="CT209" s="2">
        <f t="shared" si="141"/>
      </c>
      <c r="CU209" s="2">
        <f t="shared" si="142"/>
      </c>
      <c r="CV209" s="2">
        <f t="shared" si="143"/>
      </c>
    </row>
    <row r="210" spans="1:100" s="2" customFormat="1" ht="12.75" customHeight="1">
      <c r="A210" s="51">
        <f t="shared" si="120"/>
      </c>
      <c r="B210" s="62">
        <f t="shared" si="121"/>
      </c>
      <c r="C210" s="27"/>
      <c r="D210" s="27"/>
      <c r="E210" s="46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4"/>
      <c r="BC210"/>
      <c r="BE210" s="2">
        <v>156</v>
      </c>
      <c r="BF210" s="25">
        <f t="shared" si="148"/>
        <v>3.346076923076923</v>
      </c>
      <c r="BG210" s="25">
        <f t="shared" si="147"/>
        <v>3.673</v>
      </c>
      <c r="BH210" s="25">
        <f t="shared" si="147"/>
        <v>3.9031538461538458</v>
      </c>
      <c r="BI210" s="25">
        <f t="shared" si="147"/>
        <v>4.0805384615384614</v>
      </c>
      <c r="BJ210" s="25">
        <f t="shared" si="147"/>
        <v>4.224153846153846</v>
      </c>
      <c r="BK210" s="25">
        <f t="shared" si="147"/>
        <v>4.345000000000001</v>
      </c>
      <c r="BL210" s="25">
        <f t="shared" si="147"/>
        <v>4.449076923076923</v>
      </c>
      <c r="BM210" s="25">
        <f t="shared" si="147"/>
        <v>4.540153846153846</v>
      </c>
      <c r="BN210" s="25">
        <f t="shared" si="147"/>
        <v>4.62</v>
      </c>
      <c r="BO210" s="25">
        <f t="shared" si="147"/>
        <v>4.6923076923076925</v>
      </c>
      <c r="BP210" s="25">
        <f t="shared" si="147"/>
        <v>4.758615384615384</v>
      </c>
      <c r="BQ210" s="25">
        <f t="shared" si="147"/>
        <v>4.818923076923077</v>
      </c>
      <c r="BR210" s="25">
        <f t="shared" si="147"/>
        <v>4.874230769230769</v>
      </c>
      <c r="BS210" s="25">
        <f t="shared" si="147"/>
        <v>4.925538461538462</v>
      </c>
      <c r="BT210" s="25">
        <f t="shared" si="147"/>
        <v>4.972846153846154</v>
      </c>
      <c r="BU210" s="25">
        <f t="shared" si="147"/>
        <v>5.0186153846153845</v>
      </c>
      <c r="BV210" s="25">
        <f t="shared" si="147"/>
        <v>5.059923076923077</v>
      </c>
      <c r="BW210" s="25">
        <f t="shared" si="147"/>
        <v>5.099461538461539</v>
      </c>
      <c r="BY210" s="2">
        <v>156</v>
      </c>
      <c r="BZ210" s="2">
        <f t="shared" si="144"/>
        <v>3.9031538461538458</v>
      </c>
      <c r="CB210" s="2">
        <f t="shared" si="145"/>
      </c>
      <c r="CC210" s="2">
        <f t="shared" si="125"/>
      </c>
      <c r="CD210" s="2">
        <f t="shared" si="126"/>
        <v>3.9031538461538458</v>
      </c>
      <c r="CE210" s="2">
        <f t="shared" si="127"/>
      </c>
      <c r="CF210" s="2">
        <f t="shared" si="128"/>
      </c>
      <c r="CG210" s="2">
        <f t="shared" si="129"/>
      </c>
      <c r="CH210" s="2">
        <f t="shared" si="130"/>
      </c>
      <c r="CI210" s="2">
        <f t="shared" si="131"/>
      </c>
      <c r="CJ210" s="2">
        <f t="shared" si="132"/>
      </c>
      <c r="CK210" s="2">
        <f t="shared" si="133"/>
      </c>
      <c r="CL210" s="2">
        <f t="shared" si="134"/>
      </c>
      <c r="CM210" s="2">
        <f t="shared" si="135"/>
      </c>
      <c r="CN210" s="2">
        <f t="shared" si="136"/>
      </c>
      <c r="CP210" s="2">
        <f t="shared" si="137"/>
      </c>
      <c r="CQ210" s="2">
        <f t="shared" si="138"/>
      </c>
      <c r="CR210" s="2">
        <f t="shared" si="139"/>
      </c>
      <c r="CS210" s="2">
        <f t="shared" si="140"/>
      </c>
      <c r="CT210" s="2">
        <f t="shared" si="141"/>
      </c>
      <c r="CU210" s="2">
        <f t="shared" si="142"/>
      </c>
      <c r="CV210" s="2">
        <f t="shared" si="143"/>
      </c>
    </row>
    <row r="211" spans="1:100" s="2" customFormat="1" ht="12.75" customHeight="1">
      <c r="A211" s="51">
        <f t="shared" si="120"/>
      </c>
      <c r="B211" s="62">
        <f t="shared" si="121"/>
      </c>
      <c r="C211" s="27"/>
      <c r="D211" s="27"/>
      <c r="E211" s="46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4"/>
      <c r="BC211"/>
      <c r="BE211" s="2">
        <v>157</v>
      </c>
      <c r="BF211" s="25">
        <f t="shared" si="148"/>
        <v>3.3458662420382166</v>
      </c>
      <c r="BG211" s="25">
        <f t="shared" si="147"/>
        <v>3.672745222929936</v>
      </c>
      <c r="BH211" s="25">
        <f t="shared" si="147"/>
        <v>3.9028598726114647</v>
      </c>
      <c r="BI211" s="25">
        <f t="shared" si="147"/>
        <v>4.080210191082803</v>
      </c>
      <c r="BJ211" s="25">
        <f t="shared" si="147"/>
        <v>4.223796178343949</v>
      </c>
      <c r="BK211" s="25">
        <f t="shared" si="147"/>
        <v>4.344617834394905</v>
      </c>
      <c r="BL211" s="25">
        <f t="shared" si="147"/>
        <v>4.448675159235669</v>
      </c>
      <c r="BM211" s="25">
        <f t="shared" si="147"/>
        <v>4.539732484076433</v>
      </c>
      <c r="BN211" s="25">
        <f t="shared" si="147"/>
        <v>4.619554140127389</v>
      </c>
      <c r="BO211" s="25">
        <f t="shared" si="147"/>
        <v>4.691847133757962</v>
      </c>
      <c r="BP211" s="25">
        <f t="shared" si="147"/>
        <v>4.758140127388534</v>
      </c>
      <c r="BQ211" s="25">
        <f t="shared" si="147"/>
        <v>4.818433121019107</v>
      </c>
      <c r="BR211" s="25">
        <f t="shared" si="147"/>
        <v>4.873726114649681</v>
      </c>
      <c r="BS211" s="25">
        <f t="shared" si="147"/>
        <v>4.925019108280255</v>
      </c>
      <c r="BT211" s="25">
        <f t="shared" si="147"/>
        <v>4.972312101910828</v>
      </c>
      <c r="BU211" s="25">
        <f t="shared" si="147"/>
        <v>5.018076433121019</v>
      </c>
      <c r="BV211" s="25">
        <f t="shared" si="147"/>
        <v>5.0593694267515925</v>
      </c>
      <c r="BW211" s="25">
        <f t="shared" si="147"/>
        <v>5.098898089171975</v>
      </c>
      <c r="BY211" s="2">
        <v>157</v>
      </c>
      <c r="BZ211" s="2">
        <f t="shared" si="144"/>
        <v>3.9028598726114647</v>
      </c>
      <c r="CB211" s="2">
        <f t="shared" si="145"/>
      </c>
      <c r="CC211" s="2">
        <f t="shared" si="125"/>
      </c>
      <c r="CD211" s="2">
        <f t="shared" si="126"/>
        <v>3.9028598726114647</v>
      </c>
      <c r="CE211" s="2">
        <f t="shared" si="127"/>
      </c>
      <c r="CF211" s="2">
        <f t="shared" si="128"/>
      </c>
      <c r="CG211" s="2">
        <f t="shared" si="129"/>
      </c>
      <c r="CH211" s="2">
        <f t="shared" si="130"/>
      </c>
      <c r="CI211" s="2">
        <f t="shared" si="131"/>
      </c>
      <c r="CJ211" s="2">
        <f t="shared" si="132"/>
      </c>
      <c r="CK211" s="2">
        <f t="shared" si="133"/>
      </c>
      <c r="CL211" s="2">
        <f t="shared" si="134"/>
      </c>
      <c r="CM211" s="2">
        <f t="shared" si="135"/>
      </c>
      <c r="CN211" s="2">
        <f t="shared" si="136"/>
      </c>
      <c r="CP211" s="2">
        <f t="shared" si="137"/>
      </c>
      <c r="CQ211" s="2">
        <f t="shared" si="138"/>
      </c>
      <c r="CR211" s="2">
        <f t="shared" si="139"/>
      </c>
      <c r="CS211" s="2">
        <f t="shared" si="140"/>
      </c>
      <c r="CT211" s="2">
        <f t="shared" si="141"/>
      </c>
      <c r="CU211" s="2">
        <f t="shared" si="142"/>
      </c>
      <c r="CV211" s="2">
        <f t="shared" si="143"/>
      </c>
    </row>
    <row r="212" spans="1:100" s="2" customFormat="1" ht="12.75" customHeight="1">
      <c r="A212" s="51">
        <f t="shared" si="120"/>
      </c>
      <c r="B212" s="62">
        <f t="shared" si="121"/>
      </c>
      <c r="C212" s="27"/>
      <c r="D212" s="27"/>
      <c r="E212" s="46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4"/>
      <c r="BC212"/>
      <c r="BE212" s="2">
        <v>158</v>
      </c>
      <c r="BF212" s="25">
        <f t="shared" si="148"/>
        <v>3.345658227848101</v>
      </c>
      <c r="BG212" s="25">
        <f t="shared" si="147"/>
        <v>3.672493670886076</v>
      </c>
      <c r="BH212" s="25">
        <f t="shared" si="147"/>
        <v>3.9025696202531646</v>
      </c>
      <c r="BI212" s="25">
        <f t="shared" si="147"/>
        <v>4.079886075949367</v>
      </c>
      <c r="BJ212" s="25">
        <f t="shared" si="147"/>
        <v>4.2234430379746835</v>
      </c>
      <c r="BK212" s="25">
        <f t="shared" si="147"/>
        <v>4.344240506329115</v>
      </c>
      <c r="BL212" s="25">
        <f t="shared" si="147"/>
        <v>4.448278481012658</v>
      </c>
      <c r="BM212" s="25">
        <f t="shared" si="147"/>
        <v>4.539316455696202</v>
      </c>
      <c r="BN212" s="25">
        <f t="shared" si="147"/>
        <v>4.619113924050633</v>
      </c>
      <c r="BO212" s="25">
        <f t="shared" si="147"/>
        <v>4.691392405063292</v>
      </c>
      <c r="BP212" s="25">
        <f t="shared" si="147"/>
        <v>4.757670886075949</v>
      </c>
      <c r="BQ212" s="25">
        <f t="shared" si="147"/>
        <v>4.817949367088607</v>
      </c>
      <c r="BR212" s="25">
        <f t="shared" si="147"/>
        <v>4.873227848101266</v>
      </c>
      <c r="BS212" s="25">
        <f t="shared" si="147"/>
        <v>4.924506329113925</v>
      </c>
      <c r="BT212" s="25">
        <f t="shared" si="147"/>
        <v>4.971784810126582</v>
      </c>
      <c r="BU212" s="25">
        <f t="shared" si="147"/>
        <v>5.017544303797468</v>
      </c>
      <c r="BV212" s="25">
        <f t="shared" si="147"/>
        <v>5.058822784810127</v>
      </c>
      <c r="BW212" s="25">
        <f t="shared" si="147"/>
        <v>5.098341772151899</v>
      </c>
      <c r="BY212" s="2">
        <v>158</v>
      </c>
      <c r="BZ212" s="2">
        <f t="shared" si="144"/>
        <v>3.9025696202531646</v>
      </c>
      <c r="CB212" s="2">
        <f t="shared" si="145"/>
      </c>
      <c r="CC212" s="2">
        <f t="shared" si="125"/>
      </c>
      <c r="CD212" s="2">
        <f t="shared" si="126"/>
        <v>3.9025696202531646</v>
      </c>
      <c r="CE212" s="2">
        <f t="shared" si="127"/>
      </c>
      <c r="CF212" s="2">
        <f t="shared" si="128"/>
      </c>
      <c r="CG212" s="2">
        <f t="shared" si="129"/>
      </c>
      <c r="CH212" s="2">
        <f t="shared" si="130"/>
      </c>
      <c r="CI212" s="2">
        <f t="shared" si="131"/>
      </c>
      <c r="CJ212" s="2">
        <f t="shared" si="132"/>
      </c>
      <c r="CK212" s="2">
        <f t="shared" si="133"/>
      </c>
      <c r="CL212" s="2">
        <f t="shared" si="134"/>
      </c>
      <c r="CM212" s="2">
        <f t="shared" si="135"/>
      </c>
      <c r="CN212" s="2">
        <f t="shared" si="136"/>
      </c>
      <c r="CP212" s="2">
        <f t="shared" si="137"/>
      </c>
      <c r="CQ212" s="2">
        <f t="shared" si="138"/>
      </c>
      <c r="CR212" s="2">
        <f t="shared" si="139"/>
      </c>
      <c r="CS212" s="2">
        <f t="shared" si="140"/>
      </c>
      <c r="CT212" s="2">
        <f t="shared" si="141"/>
      </c>
      <c r="CU212" s="2">
        <f t="shared" si="142"/>
      </c>
      <c r="CV212" s="2">
        <f t="shared" si="143"/>
      </c>
    </row>
    <row r="213" spans="1:100" s="2" customFormat="1" ht="12.75" customHeight="1">
      <c r="A213" s="51">
        <f t="shared" si="120"/>
      </c>
      <c r="B213" s="62">
        <f t="shared" si="121"/>
      </c>
      <c r="C213" s="27"/>
      <c r="D213" s="27"/>
      <c r="E213" s="46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4"/>
      <c r="BC213"/>
      <c r="BE213" s="2">
        <v>159</v>
      </c>
      <c r="BF213" s="25">
        <f t="shared" si="148"/>
        <v>3.345452830188679</v>
      </c>
      <c r="BG213" s="25">
        <f t="shared" si="147"/>
        <v>3.672245283018868</v>
      </c>
      <c r="BH213" s="25">
        <f t="shared" si="147"/>
        <v>3.9022830188679243</v>
      </c>
      <c r="BI213" s="25">
        <f t="shared" si="147"/>
        <v>4.079566037735849</v>
      </c>
      <c r="BJ213" s="25">
        <f t="shared" si="147"/>
        <v>4.223094339622641</v>
      </c>
      <c r="BK213" s="25">
        <f t="shared" si="147"/>
        <v>4.343867924528302</v>
      </c>
      <c r="BL213" s="25">
        <f t="shared" si="147"/>
        <v>4.44788679245283</v>
      </c>
      <c r="BM213" s="25">
        <f t="shared" si="147"/>
        <v>4.538905660377358</v>
      </c>
      <c r="BN213" s="25">
        <f t="shared" si="147"/>
        <v>4.618679245283019</v>
      </c>
      <c r="BO213" s="25">
        <f t="shared" si="147"/>
        <v>4.690943396226416</v>
      </c>
      <c r="BP213" s="25">
        <f t="shared" si="147"/>
        <v>4.757207547169811</v>
      </c>
      <c r="BQ213" s="25">
        <f t="shared" si="147"/>
        <v>4.817471698113207</v>
      </c>
      <c r="BR213" s="25">
        <f t="shared" si="147"/>
        <v>4.872735849056603</v>
      </c>
      <c r="BS213" s="25">
        <f t="shared" si="147"/>
        <v>4.924</v>
      </c>
      <c r="BT213" s="25">
        <f t="shared" si="147"/>
        <v>4.971264150943396</v>
      </c>
      <c r="BU213" s="25">
        <f t="shared" si="147"/>
        <v>5.017018867924528</v>
      </c>
      <c r="BV213" s="25">
        <f t="shared" si="147"/>
        <v>5.058283018867925</v>
      </c>
      <c r="BW213" s="25">
        <f t="shared" si="147"/>
        <v>5.0977924528301894</v>
      </c>
      <c r="BY213" s="2">
        <v>159</v>
      </c>
      <c r="BZ213" s="2">
        <f t="shared" si="144"/>
        <v>3.9022830188679243</v>
      </c>
      <c r="CB213" s="2">
        <f t="shared" si="145"/>
      </c>
      <c r="CC213" s="2">
        <f t="shared" si="125"/>
      </c>
      <c r="CD213" s="2">
        <f t="shared" si="126"/>
        <v>3.9022830188679243</v>
      </c>
      <c r="CE213" s="2">
        <f t="shared" si="127"/>
      </c>
      <c r="CF213" s="2">
        <f t="shared" si="128"/>
      </c>
      <c r="CG213" s="2">
        <f t="shared" si="129"/>
      </c>
      <c r="CH213" s="2">
        <f t="shared" si="130"/>
      </c>
      <c r="CI213" s="2">
        <f t="shared" si="131"/>
      </c>
      <c r="CJ213" s="2">
        <f t="shared" si="132"/>
      </c>
      <c r="CK213" s="2">
        <f t="shared" si="133"/>
      </c>
      <c r="CL213" s="2">
        <f t="shared" si="134"/>
      </c>
      <c r="CM213" s="2">
        <f t="shared" si="135"/>
      </c>
      <c r="CN213" s="2">
        <f t="shared" si="136"/>
      </c>
      <c r="CP213" s="2">
        <f t="shared" si="137"/>
      </c>
      <c r="CQ213" s="2">
        <f t="shared" si="138"/>
      </c>
      <c r="CR213" s="2">
        <f t="shared" si="139"/>
      </c>
      <c r="CS213" s="2">
        <f t="shared" si="140"/>
      </c>
      <c r="CT213" s="2">
        <f t="shared" si="141"/>
      </c>
      <c r="CU213" s="2">
        <f t="shared" si="142"/>
      </c>
      <c r="CV213" s="2">
        <f t="shared" si="143"/>
      </c>
    </row>
    <row r="214" spans="1:100" s="2" customFormat="1" ht="12.75" customHeight="1">
      <c r="A214" s="51">
        <f t="shared" si="120"/>
      </c>
      <c r="B214" s="62">
        <f t="shared" si="121"/>
      </c>
      <c r="C214" s="27"/>
      <c r="D214" s="27"/>
      <c r="E214" s="46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4"/>
      <c r="BC214"/>
      <c r="BE214" s="2">
        <v>160</v>
      </c>
      <c r="BF214" s="25">
        <f t="shared" si="148"/>
        <v>3.34525</v>
      </c>
      <c r="BG214" s="25">
        <f t="shared" si="147"/>
        <v>3.672</v>
      </c>
      <c r="BH214" s="25">
        <f t="shared" si="147"/>
        <v>3.9019999999999997</v>
      </c>
      <c r="BI214" s="25">
        <f t="shared" si="147"/>
        <v>4.07925</v>
      </c>
      <c r="BJ214" s="25">
        <f t="shared" si="147"/>
        <v>4.22275</v>
      </c>
      <c r="BK214" s="25">
        <f t="shared" si="147"/>
        <v>4.343500000000001</v>
      </c>
      <c r="BL214" s="25">
        <f t="shared" si="147"/>
        <v>4.4475</v>
      </c>
      <c r="BM214" s="25">
        <f t="shared" si="147"/>
        <v>4.5385</v>
      </c>
      <c r="BN214" s="25">
        <f t="shared" si="147"/>
        <v>4.61825</v>
      </c>
      <c r="BO214" s="25">
        <f t="shared" si="147"/>
        <v>4.690500000000001</v>
      </c>
      <c r="BP214" s="25">
        <f t="shared" si="147"/>
        <v>4.756749999999999</v>
      </c>
      <c r="BQ214" s="25">
        <f t="shared" si="147"/>
        <v>4.816999999999999</v>
      </c>
      <c r="BR214" s="25">
        <f t="shared" si="147"/>
        <v>4.872249999999999</v>
      </c>
      <c r="BS214" s="25">
        <f t="shared" si="147"/>
        <v>4.923500000000001</v>
      </c>
      <c r="BT214" s="25">
        <f t="shared" si="147"/>
        <v>4.970750000000001</v>
      </c>
      <c r="BU214" s="25">
        <f t="shared" si="147"/>
        <v>5.0165</v>
      </c>
      <c r="BV214" s="25">
        <f t="shared" si="147"/>
        <v>5.05775</v>
      </c>
      <c r="BW214" s="25">
        <f t="shared" si="147"/>
        <v>5.097250000000001</v>
      </c>
      <c r="BY214" s="2">
        <v>160</v>
      </c>
      <c r="BZ214" s="2">
        <f t="shared" si="144"/>
        <v>3.9019999999999997</v>
      </c>
      <c r="CB214" s="2">
        <f t="shared" si="145"/>
      </c>
      <c r="CC214" s="2">
        <f t="shared" si="125"/>
      </c>
      <c r="CD214" s="2">
        <f t="shared" si="126"/>
        <v>3.9019999999999997</v>
      </c>
      <c r="CE214" s="2">
        <f t="shared" si="127"/>
      </c>
      <c r="CF214" s="2">
        <f t="shared" si="128"/>
      </c>
      <c r="CG214" s="2">
        <f t="shared" si="129"/>
      </c>
      <c r="CH214" s="2">
        <f t="shared" si="130"/>
      </c>
      <c r="CI214" s="2">
        <f t="shared" si="131"/>
      </c>
      <c r="CJ214" s="2">
        <f t="shared" si="132"/>
      </c>
      <c r="CK214" s="2">
        <f t="shared" si="133"/>
      </c>
      <c r="CL214" s="2">
        <f t="shared" si="134"/>
      </c>
      <c r="CM214" s="2">
        <f t="shared" si="135"/>
      </c>
      <c r="CN214" s="2">
        <f t="shared" si="136"/>
      </c>
      <c r="CP214" s="2">
        <f t="shared" si="137"/>
      </c>
      <c r="CQ214" s="2">
        <f t="shared" si="138"/>
      </c>
      <c r="CR214" s="2">
        <f t="shared" si="139"/>
      </c>
      <c r="CS214" s="2">
        <f t="shared" si="140"/>
      </c>
      <c r="CT214" s="2">
        <f t="shared" si="141"/>
      </c>
      <c r="CU214" s="2">
        <f t="shared" si="142"/>
      </c>
      <c r="CV214" s="2">
        <f t="shared" si="143"/>
      </c>
    </row>
    <row r="215" spans="1:100" s="2" customFormat="1" ht="12.75" customHeight="1">
      <c r="A215" s="51">
        <f t="shared" si="120"/>
      </c>
      <c r="B215" s="62">
        <f t="shared" si="121"/>
      </c>
      <c r="C215" s="27"/>
      <c r="D215" s="27"/>
      <c r="E215" s="46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4"/>
      <c r="BC215"/>
      <c r="BE215" s="2">
        <v>161</v>
      </c>
      <c r="BF215" s="25">
        <f t="shared" si="148"/>
        <v>3.3450496894409936</v>
      </c>
      <c r="BG215" s="25">
        <f t="shared" si="147"/>
        <v>3.6717577639751555</v>
      </c>
      <c r="BH215" s="25">
        <f t="shared" si="147"/>
        <v>3.9017204968944097</v>
      </c>
      <c r="BI215" s="25">
        <f t="shared" si="147"/>
        <v>4.078937888198758</v>
      </c>
      <c r="BJ215" s="25">
        <f t="shared" si="147"/>
        <v>4.222409937888198</v>
      </c>
      <c r="BK215" s="25">
        <f t="shared" si="147"/>
        <v>4.343136645962733</v>
      </c>
      <c r="BL215" s="25">
        <f t="shared" si="147"/>
        <v>4.447118012422361</v>
      </c>
      <c r="BM215" s="25">
        <f t="shared" si="147"/>
        <v>4.538099378881987</v>
      </c>
      <c r="BN215" s="25">
        <f t="shared" si="147"/>
        <v>4.617826086956522</v>
      </c>
      <c r="BO215" s="25">
        <f t="shared" si="147"/>
        <v>4.690062111801243</v>
      </c>
      <c r="BP215" s="25">
        <f t="shared" si="147"/>
        <v>4.756298136645962</v>
      </c>
      <c r="BQ215" s="25">
        <f t="shared" si="147"/>
        <v>4.816534161490683</v>
      </c>
      <c r="BR215" s="25">
        <f t="shared" si="147"/>
        <v>4.871770186335403</v>
      </c>
      <c r="BS215" s="25">
        <f t="shared" si="147"/>
        <v>4.923006211180124</v>
      </c>
      <c r="BT215" s="25">
        <f t="shared" si="147"/>
        <v>4.970242236024845</v>
      </c>
      <c r="BU215" s="25">
        <f t="shared" si="147"/>
        <v>5.015987577639751</v>
      </c>
      <c r="BV215" s="25">
        <f t="shared" si="147"/>
        <v>5.057223602484473</v>
      </c>
      <c r="BW215" s="25">
        <f t="shared" si="147"/>
        <v>5.096714285714286</v>
      </c>
      <c r="BY215" s="2">
        <v>161</v>
      </c>
      <c r="BZ215" s="2">
        <f t="shared" si="144"/>
        <v>3.9017204968944097</v>
      </c>
      <c r="CB215" s="2">
        <f t="shared" si="145"/>
      </c>
      <c r="CC215" s="2">
        <f t="shared" si="125"/>
      </c>
      <c r="CD215" s="2">
        <f t="shared" si="126"/>
        <v>3.9017204968944097</v>
      </c>
      <c r="CE215" s="2">
        <f t="shared" si="127"/>
      </c>
      <c r="CF215" s="2">
        <f t="shared" si="128"/>
      </c>
      <c r="CG215" s="2">
        <f t="shared" si="129"/>
      </c>
      <c r="CH215" s="2">
        <f t="shared" si="130"/>
      </c>
      <c r="CI215" s="2">
        <f t="shared" si="131"/>
      </c>
      <c r="CJ215" s="2">
        <f t="shared" si="132"/>
      </c>
      <c r="CK215" s="2">
        <f t="shared" si="133"/>
      </c>
      <c r="CL215" s="2">
        <f t="shared" si="134"/>
      </c>
      <c r="CM215" s="2">
        <f t="shared" si="135"/>
      </c>
      <c r="CN215" s="2">
        <f t="shared" si="136"/>
      </c>
      <c r="CP215" s="2">
        <f t="shared" si="137"/>
      </c>
      <c r="CQ215" s="2">
        <f t="shared" si="138"/>
      </c>
      <c r="CR215" s="2">
        <f t="shared" si="139"/>
      </c>
      <c r="CS215" s="2">
        <f t="shared" si="140"/>
      </c>
      <c r="CT215" s="2">
        <f t="shared" si="141"/>
      </c>
      <c r="CU215" s="2">
        <f t="shared" si="142"/>
      </c>
      <c r="CV215" s="2">
        <f t="shared" si="143"/>
      </c>
    </row>
    <row r="216" spans="1:100" s="2" customFormat="1" ht="12.75" customHeight="1">
      <c r="A216" s="51">
        <f t="shared" si="120"/>
      </c>
      <c r="B216" s="62">
        <f t="shared" si="121"/>
      </c>
      <c r="C216" s="27"/>
      <c r="D216" s="27"/>
      <c r="E216" s="46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4"/>
      <c r="BC216"/>
      <c r="BE216" s="2">
        <v>162</v>
      </c>
      <c r="BF216" s="25">
        <f t="shared" si="148"/>
        <v>3.3448518518518515</v>
      </c>
      <c r="BG216" s="25">
        <f t="shared" si="147"/>
        <v>3.6715185185185186</v>
      </c>
      <c r="BH216" s="25">
        <f t="shared" si="147"/>
        <v>3.901444444444444</v>
      </c>
      <c r="BI216" s="25">
        <f t="shared" si="147"/>
        <v>4.07862962962963</v>
      </c>
      <c r="BJ216" s="25">
        <f t="shared" si="147"/>
        <v>4.222074074074073</v>
      </c>
      <c r="BK216" s="25">
        <f t="shared" si="147"/>
        <v>4.342777777777778</v>
      </c>
      <c r="BL216" s="25">
        <f t="shared" si="147"/>
        <v>4.446740740740741</v>
      </c>
      <c r="BM216" s="25">
        <f t="shared" si="147"/>
        <v>4.537703703703703</v>
      </c>
      <c r="BN216" s="25">
        <f t="shared" si="147"/>
        <v>4.617407407407407</v>
      </c>
      <c r="BO216" s="25">
        <f t="shared" si="147"/>
        <v>4.68962962962963</v>
      </c>
      <c r="BP216" s="25">
        <f t="shared" si="147"/>
        <v>4.755851851851851</v>
      </c>
      <c r="BQ216" s="25">
        <f t="shared" si="147"/>
        <v>4.8160740740740735</v>
      </c>
      <c r="BR216" s="25">
        <f t="shared" si="147"/>
        <v>4.871296296296296</v>
      </c>
      <c r="BS216" s="25">
        <f t="shared" si="147"/>
        <v>4.922518518518519</v>
      </c>
      <c r="BT216" s="25">
        <f t="shared" si="147"/>
        <v>4.969740740740741</v>
      </c>
      <c r="BU216" s="25">
        <f t="shared" si="147"/>
        <v>5.015481481481481</v>
      </c>
      <c r="BV216" s="25">
        <f t="shared" si="147"/>
        <v>5.056703703703704</v>
      </c>
      <c r="BW216" s="25">
        <f t="shared" si="147"/>
        <v>5.096185185185186</v>
      </c>
      <c r="BY216" s="2">
        <v>162</v>
      </c>
      <c r="BZ216" s="2">
        <f t="shared" si="144"/>
        <v>3.901444444444444</v>
      </c>
      <c r="CB216" s="2">
        <f t="shared" si="145"/>
      </c>
      <c r="CC216" s="2">
        <f t="shared" si="125"/>
      </c>
      <c r="CD216" s="2">
        <f t="shared" si="126"/>
        <v>3.901444444444444</v>
      </c>
      <c r="CE216" s="2">
        <f t="shared" si="127"/>
      </c>
      <c r="CF216" s="2">
        <f t="shared" si="128"/>
      </c>
      <c r="CG216" s="2">
        <f t="shared" si="129"/>
      </c>
      <c r="CH216" s="2">
        <f t="shared" si="130"/>
      </c>
      <c r="CI216" s="2">
        <f t="shared" si="131"/>
      </c>
      <c r="CJ216" s="2">
        <f t="shared" si="132"/>
      </c>
      <c r="CK216" s="2">
        <f t="shared" si="133"/>
      </c>
      <c r="CL216" s="2">
        <f t="shared" si="134"/>
      </c>
      <c r="CM216" s="2">
        <f t="shared" si="135"/>
      </c>
      <c r="CN216" s="2">
        <f t="shared" si="136"/>
      </c>
      <c r="CP216" s="2">
        <f t="shared" si="137"/>
      </c>
      <c r="CQ216" s="2">
        <f t="shared" si="138"/>
      </c>
      <c r="CR216" s="2">
        <f t="shared" si="139"/>
      </c>
      <c r="CS216" s="2">
        <f t="shared" si="140"/>
      </c>
      <c r="CT216" s="2">
        <f t="shared" si="141"/>
      </c>
      <c r="CU216" s="2">
        <f t="shared" si="142"/>
      </c>
      <c r="CV216" s="2">
        <f t="shared" si="143"/>
      </c>
    </row>
    <row r="217" spans="1:100" s="2" customFormat="1" ht="12.75" customHeight="1">
      <c r="A217" s="51">
        <f t="shared" si="120"/>
      </c>
      <c r="B217" s="62">
        <f t="shared" si="121"/>
      </c>
      <c r="C217" s="27"/>
      <c r="D217" s="27"/>
      <c r="E217" s="46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4"/>
      <c r="BC217"/>
      <c r="BE217" s="2">
        <v>163</v>
      </c>
      <c r="BF217" s="25">
        <f t="shared" si="148"/>
        <v>3.3446564417177913</v>
      </c>
      <c r="BG217" s="25">
        <f t="shared" si="147"/>
        <v>3.671282208588957</v>
      </c>
      <c r="BH217" s="25">
        <f t="shared" si="147"/>
        <v>3.9011717791411042</v>
      </c>
      <c r="BI217" s="25">
        <f t="shared" si="147"/>
        <v>4.078325153374233</v>
      </c>
      <c r="BJ217" s="25">
        <f t="shared" si="147"/>
        <v>4.221742331288343</v>
      </c>
      <c r="BK217" s="25">
        <f t="shared" si="147"/>
        <v>4.342423312883436</v>
      </c>
      <c r="BL217" s="25">
        <f t="shared" si="147"/>
        <v>4.4463680981595095</v>
      </c>
      <c r="BM217" s="25">
        <f t="shared" si="147"/>
        <v>4.5373128834355825</v>
      </c>
      <c r="BN217" s="25">
        <f t="shared" si="147"/>
        <v>4.6169938650306745</v>
      </c>
      <c r="BO217" s="25">
        <f t="shared" si="147"/>
        <v>4.689202453987731</v>
      </c>
      <c r="BP217" s="25">
        <f t="shared" si="147"/>
        <v>4.755411042944785</v>
      </c>
      <c r="BQ217" s="25">
        <f t="shared" si="147"/>
        <v>4.81561963190184</v>
      </c>
      <c r="BR217" s="25">
        <f t="shared" si="147"/>
        <v>4.870828220858895</v>
      </c>
      <c r="BS217" s="25">
        <f t="shared" si="147"/>
        <v>4.9220368098159515</v>
      </c>
      <c r="BT217" s="25">
        <f t="shared" si="147"/>
        <v>4.9692453987730065</v>
      </c>
      <c r="BU217" s="25">
        <f t="shared" si="147"/>
        <v>5.014981595092024</v>
      </c>
      <c r="BV217" s="25">
        <f t="shared" si="147"/>
        <v>5.05619018404908</v>
      </c>
      <c r="BW217" s="25">
        <f t="shared" si="147"/>
        <v>5.095662576687117</v>
      </c>
      <c r="BY217" s="2">
        <v>163</v>
      </c>
      <c r="BZ217" s="2">
        <f t="shared" si="144"/>
        <v>3.9011717791411042</v>
      </c>
      <c r="CB217" s="2">
        <f t="shared" si="145"/>
      </c>
      <c r="CC217" s="2">
        <f t="shared" si="125"/>
      </c>
      <c r="CD217" s="2">
        <f t="shared" si="126"/>
        <v>3.9011717791411042</v>
      </c>
      <c r="CE217" s="2">
        <f t="shared" si="127"/>
      </c>
      <c r="CF217" s="2">
        <f t="shared" si="128"/>
      </c>
      <c r="CG217" s="2">
        <f t="shared" si="129"/>
      </c>
      <c r="CH217" s="2">
        <f t="shared" si="130"/>
      </c>
      <c r="CI217" s="2">
        <f t="shared" si="131"/>
      </c>
      <c r="CJ217" s="2">
        <f t="shared" si="132"/>
      </c>
      <c r="CK217" s="2">
        <f t="shared" si="133"/>
      </c>
      <c r="CL217" s="2">
        <f t="shared" si="134"/>
      </c>
      <c r="CM217" s="2">
        <f t="shared" si="135"/>
      </c>
      <c r="CN217" s="2">
        <f t="shared" si="136"/>
      </c>
      <c r="CP217" s="2">
        <f t="shared" si="137"/>
      </c>
      <c r="CQ217" s="2">
        <f t="shared" si="138"/>
      </c>
      <c r="CR217" s="2">
        <f t="shared" si="139"/>
      </c>
      <c r="CS217" s="2">
        <f t="shared" si="140"/>
      </c>
      <c r="CT217" s="2">
        <f t="shared" si="141"/>
      </c>
      <c r="CU217" s="2">
        <f t="shared" si="142"/>
      </c>
      <c r="CV217" s="2">
        <f t="shared" si="143"/>
      </c>
    </row>
    <row r="218" spans="1:100" s="2" customFormat="1" ht="12.75" customHeight="1">
      <c r="A218" s="51">
        <f t="shared" si="120"/>
      </c>
      <c r="B218" s="62">
        <f t="shared" si="121"/>
      </c>
      <c r="C218" s="27"/>
      <c r="D218" s="27"/>
      <c r="E218" s="46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4"/>
      <c r="BC218"/>
      <c r="BE218" s="2">
        <v>164</v>
      </c>
      <c r="BF218" s="25">
        <f t="shared" si="148"/>
        <v>3.3444634146341463</v>
      </c>
      <c r="BG218" s="25">
        <f t="shared" si="147"/>
        <v>3.671048780487805</v>
      </c>
      <c r="BH218" s="25">
        <f t="shared" si="147"/>
        <v>3.90090243902439</v>
      </c>
      <c r="BI218" s="25">
        <f t="shared" si="147"/>
        <v>4.078024390243902</v>
      </c>
      <c r="BJ218" s="25">
        <f t="shared" si="147"/>
        <v>4.221414634146341</v>
      </c>
      <c r="BK218" s="25">
        <f t="shared" si="147"/>
        <v>4.342073170731708</v>
      </c>
      <c r="BL218" s="25">
        <f t="shared" si="147"/>
        <v>4.446</v>
      </c>
      <c r="BM218" s="25">
        <f t="shared" si="147"/>
        <v>4.5369268292682925</v>
      </c>
      <c r="BN218" s="25">
        <f t="shared" si="147"/>
        <v>4.616585365853658</v>
      </c>
      <c r="BO218" s="25">
        <f t="shared" si="147"/>
        <v>4.688780487804879</v>
      </c>
      <c r="BP218" s="25">
        <f t="shared" si="147"/>
        <v>4.754975609756097</v>
      </c>
      <c r="BQ218" s="25">
        <f t="shared" si="147"/>
        <v>4.815170731707316</v>
      </c>
      <c r="BR218" s="25">
        <f t="shared" si="147"/>
        <v>4.870365853658536</v>
      </c>
      <c r="BS218" s="25">
        <f t="shared" si="147"/>
        <v>4.921560975609756</v>
      </c>
      <c r="BT218" s="25">
        <f t="shared" si="147"/>
        <v>4.968756097560976</v>
      </c>
      <c r="BU218" s="25">
        <f t="shared" si="147"/>
        <v>5.014487804878049</v>
      </c>
      <c r="BV218" s="25">
        <f t="shared" si="147"/>
        <v>5.0556829268292685</v>
      </c>
      <c r="BW218" s="25">
        <f t="shared" si="147"/>
        <v>5.0951463414634155</v>
      </c>
      <c r="BY218" s="2">
        <v>164</v>
      </c>
      <c r="BZ218" s="2">
        <f t="shared" si="144"/>
        <v>3.90090243902439</v>
      </c>
      <c r="CB218" s="2">
        <f t="shared" si="145"/>
      </c>
      <c r="CC218" s="2">
        <f t="shared" si="125"/>
      </c>
      <c r="CD218" s="2">
        <f t="shared" si="126"/>
        <v>3.90090243902439</v>
      </c>
      <c r="CE218" s="2">
        <f t="shared" si="127"/>
      </c>
      <c r="CF218" s="2">
        <f t="shared" si="128"/>
      </c>
      <c r="CG218" s="2">
        <f t="shared" si="129"/>
      </c>
      <c r="CH218" s="2">
        <f t="shared" si="130"/>
      </c>
      <c r="CI218" s="2">
        <f t="shared" si="131"/>
      </c>
      <c r="CJ218" s="2">
        <f t="shared" si="132"/>
      </c>
      <c r="CK218" s="2">
        <f t="shared" si="133"/>
      </c>
      <c r="CL218" s="2">
        <f t="shared" si="134"/>
      </c>
      <c r="CM218" s="2">
        <f t="shared" si="135"/>
      </c>
      <c r="CN218" s="2">
        <f t="shared" si="136"/>
      </c>
      <c r="CP218" s="2">
        <f t="shared" si="137"/>
      </c>
      <c r="CQ218" s="2">
        <f t="shared" si="138"/>
      </c>
      <c r="CR218" s="2">
        <f t="shared" si="139"/>
      </c>
      <c r="CS218" s="2">
        <f t="shared" si="140"/>
      </c>
      <c r="CT218" s="2">
        <f t="shared" si="141"/>
      </c>
      <c r="CU218" s="2">
        <f t="shared" si="142"/>
      </c>
      <c r="CV218" s="2">
        <f t="shared" si="143"/>
      </c>
    </row>
    <row r="219" spans="1:100" s="2" customFormat="1" ht="12.75" customHeight="1">
      <c r="A219" s="51">
        <f t="shared" si="120"/>
      </c>
      <c r="B219" s="62">
        <f t="shared" si="121"/>
      </c>
      <c r="C219" s="27"/>
      <c r="D219" s="27"/>
      <c r="E219" s="46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4"/>
      <c r="BC219"/>
      <c r="BE219" s="2">
        <v>165</v>
      </c>
      <c r="BF219" s="25">
        <f t="shared" si="148"/>
        <v>3.344272727272727</v>
      </c>
      <c r="BG219" s="25">
        <f t="shared" si="147"/>
        <v>3.670818181818182</v>
      </c>
      <c r="BH219" s="25">
        <f t="shared" si="147"/>
        <v>3.9006363636363632</v>
      </c>
      <c r="BI219" s="25">
        <f t="shared" si="147"/>
        <v>4.077727272727273</v>
      </c>
      <c r="BJ219" s="25">
        <f t="shared" si="147"/>
        <v>4.221090909090909</v>
      </c>
      <c r="BK219" s="25">
        <f t="shared" si="147"/>
        <v>4.341727272727273</v>
      </c>
      <c r="BL219" s="25">
        <f t="shared" si="147"/>
        <v>4.445636363636364</v>
      </c>
      <c r="BM219" s="25">
        <f t="shared" si="147"/>
        <v>4.536545454545454</v>
      </c>
      <c r="BN219" s="25">
        <f t="shared" si="147"/>
        <v>4.616181818181818</v>
      </c>
      <c r="BO219" s="25">
        <f t="shared" si="147"/>
        <v>4.688363636363637</v>
      </c>
      <c r="BP219" s="25">
        <f t="shared" si="147"/>
        <v>4.754545454545454</v>
      </c>
      <c r="BQ219" s="25">
        <f t="shared" si="147"/>
        <v>4.814727272727272</v>
      </c>
      <c r="BR219" s="25">
        <f t="shared" si="147"/>
        <v>4.869909090909091</v>
      </c>
      <c r="BS219" s="25">
        <f t="shared" si="147"/>
        <v>4.92109090909091</v>
      </c>
      <c r="BT219" s="25">
        <f t="shared" si="147"/>
        <v>4.968272727272727</v>
      </c>
      <c r="BU219" s="25">
        <f t="shared" si="147"/>
        <v>5.013999999999999</v>
      </c>
      <c r="BV219" s="25">
        <f t="shared" si="147"/>
        <v>5.055181818181818</v>
      </c>
      <c r="BW219" s="25">
        <f t="shared" si="147"/>
        <v>5.094636363636364</v>
      </c>
      <c r="BY219" s="2">
        <v>165</v>
      </c>
      <c r="BZ219" s="2">
        <f t="shared" si="144"/>
        <v>3.9006363636363632</v>
      </c>
      <c r="CB219" s="2">
        <f t="shared" si="145"/>
      </c>
      <c r="CC219" s="2">
        <f t="shared" si="125"/>
      </c>
      <c r="CD219" s="2">
        <f t="shared" si="126"/>
        <v>3.9006363636363632</v>
      </c>
      <c r="CE219" s="2">
        <f t="shared" si="127"/>
      </c>
      <c r="CF219" s="2">
        <f t="shared" si="128"/>
      </c>
      <c r="CG219" s="2">
        <f t="shared" si="129"/>
      </c>
      <c r="CH219" s="2">
        <f t="shared" si="130"/>
      </c>
      <c r="CI219" s="2">
        <f t="shared" si="131"/>
      </c>
      <c r="CJ219" s="2">
        <f t="shared" si="132"/>
      </c>
      <c r="CK219" s="2">
        <f t="shared" si="133"/>
      </c>
      <c r="CL219" s="2">
        <f t="shared" si="134"/>
      </c>
      <c r="CM219" s="2">
        <f t="shared" si="135"/>
      </c>
      <c r="CN219" s="2">
        <f t="shared" si="136"/>
      </c>
      <c r="CP219" s="2">
        <f t="shared" si="137"/>
      </c>
      <c r="CQ219" s="2">
        <f t="shared" si="138"/>
      </c>
      <c r="CR219" s="2">
        <f t="shared" si="139"/>
      </c>
      <c r="CS219" s="2">
        <f t="shared" si="140"/>
      </c>
      <c r="CT219" s="2">
        <f t="shared" si="141"/>
      </c>
      <c r="CU219" s="2">
        <f t="shared" si="142"/>
      </c>
      <c r="CV219" s="2">
        <f t="shared" si="143"/>
      </c>
    </row>
    <row r="220" spans="1:100" s="2" customFormat="1" ht="12.75" customHeight="1">
      <c r="A220" s="51">
        <f t="shared" si="120"/>
      </c>
      <c r="B220" s="62">
        <f t="shared" si="121"/>
      </c>
      <c r="C220" s="27"/>
      <c r="D220" s="27"/>
      <c r="E220" s="46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4"/>
      <c r="BC220"/>
      <c r="BE220" s="2">
        <v>166</v>
      </c>
      <c r="BF220" s="25">
        <f t="shared" si="148"/>
        <v>3.3440843373493974</v>
      </c>
      <c r="BG220" s="25">
        <f t="shared" si="147"/>
        <v>3.6705903614457833</v>
      </c>
      <c r="BH220" s="25">
        <f t="shared" si="147"/>
        <v>3.9003734939759034</v>
      </c>
      <c r="BI220" s="25">
        <f t="shared" si="147"/>
        <v>4.077433734939759</v>
      </c>
      <c r="BJ220" s="25">
        <f t="shared" si="147"/>
        <v>4.220771084337349</v>
      </c>
      <c r="BK220" s="25">
        <f t="shared" si="147"/>
        <v>4.341385542168675</v>
      </c>
      <c r="BL220" s="25">
        <f t="shared" si="147"/>
        <v>4.445277108433735</v>
      </c>
      <c r="BM220" s="25">
        <f t="shared" si="147"/>
        <v>4.536168674698795</v>
      </c>
      <c r="BN220" s="25">
        <f t="shared" si="147"/>
        <v>4.615783132530121</v>
      </c>
      <c r="BO220" s="25">
        <f t="shared" si="147"/>
        <v>4.687951807228917</v>
      </c>
      <c r="BP220" s="25">
        <f t="shared" si="147"/>
        <v>4.7541204819277105</v>
      </c>
      <c r="BQ220" s="25">
        <f t="shared" si="147"/>
        <v>4.814289156626505</v>
      </c>
      <c r="BR220" s="25">
        <f t="shared" si="147"/>
        <v>4.869457831325301</v>
      </c>
      <c r="BS220" s="25">
        <f t="shared" si="147"/>
        <v>4.920626506024097</v>
      </c>
      <c r="BT220" s="25">
        <f t="shared" si="147"/>
        <v>4.9677951807228915</v>
      </c>
      <c r="BU220" s="25">
        <f t="shared" si="147"/>
        <v>5.013518072289156</v>
      </c>
      <c r="BV220" s="25">
        <f aca="true" t="shared" si="149" ref="BG220:BW235">BV$114+(BV$174-BV$114)*(1/$BE220-1/$BE$114)/(1/$BE$174-1/$BE$114)</f>
        <v>5.054686746987953</v>
      </c>
      <c r="BW220" s="25">
        <f t="shared" si="149"/>
        <v>5.094132530120483</v>
      </c>
      <c r="BY220" s="2">
        <v>166</v>
      </c>
      <c r="BZ220" s="2">
        <f t="shared" si="144"/>
        <v>3.9003734939759034</v>
      </c>
      <c r="CB220" s="2">
        <f t="shared" si="145"/>
      </c>
      <c r="CC220" s="2">
        <f t="shared" si="125"/>
      </c>
      <c r="CD220" s="2">
        <f t="shared" si="126"/>
        <v>3.9003734939759034</v>
      </c>
      <c r="CE220" s="2">
        <f t="shared" si="127"/>
      </c>
      <c r="CF220" s="2">
        <f t="shared" si="128"/>
      </c>
      <c r="CG220" s="2">
        <f t="shared" si="129"/>
      </c>
      <c r="CH220" s="2">
        <f t="shared" si="130"/>
      </c>
      <c r="CI220" s="2">
        <f t="shared" si="131"/>
      </c>
      <c r="CJ220" s="2">
        <f t="shared" si="132"/>
      </c>
      <c r="CK220" s="2">
        <f t="shared" si="133"/>
      </c>
      <c r="CL220" s="2">
        <f t="shared" si="134"/>
      </c>
      <c r="CM220" s="2">
        <f t="shared" si="135"/>
      </c>
      <c r="CN220" s="2">
        <f t="shared" si="136"/>
      </c>
      <c r="CP220" s="2">
        <f t="shared" si="137"/>
      </c>
      <c r="CQ220" s="2">
        <f t="shared" si="138"/>
      </c>
      <c r="CR220" s="2">
        <f t="shared" si="139"/>
      </c>
      <c r="CS220" s="2">
        <f t="shared" si="140"/>
      </c>
      <c r="CT220" s="2">
        <f t="shared" si="141"/>
      </c>
      <c r="CU220" s="2">
        <f t="shared" si="142"/>
      </c>
      <c r="CV220" s="2">
        <f t="shared" si="143"/>
      </c>
    </row>
    <row r="221" spans="1:100" s="2" customFormat="1" ht="12.75" customHeight="1">
      <c r="A221" s="51">
        <f t="shared" si="120"/>
      </c>
      <c r="B221" s="62">
        <f t="shared" si="121"/>
      </c>
      <c r="C221" s="27"/>
      <c r="D221" s="27"/>
      <c r="E221" s="46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4"/>
      <c r="BC221"/>
      <c r="BE221" s="2">
        <v>167</v>
      </c>
      <c r="BF221" s="25">
        <f t="shared" si="148"/>
        <v>3.3438982035928144</v>
      </c>
      <c r="BG221" s="25">
        <f t="shared" si="149"/>
        <v>3.6703652694610778</v>
      </c>
      <c r="BH221" s="25">
        <f t="shared" si="149"/>
        <v>3.90011377245509</v>
      </c>
      <c r="BI221" s="25">
        <f t="shared" si="149"/>
        <v>4.07714371257485</v>
      </c>
      <c r="BJ221" s="25">
        <f t="shared" si="149"/>
        <v>4.2204550898203586</v>
      </c>
      <c r="BK221" s="25">
        <f t="shared" si="149"/>
        <v>4.341047904191617</v>
      </c>
      <c r="BL221" s="25">
        <f t="shared" si="149"/>
        <v>4.444922155688623</v>
      </c>
      <c r="BM221" s="25">
        <f t="shared" si="149"/>
        <v>4.535796407185629</v>
      </c>
      <c r="BN221" s="25">
        <f t="shared" si="149"/>
        <v>4.615389221556886</v>
      </c>
      <c r="BO221" s="25">
        <f t="shared" si="149"/>
        <v>4.687544910179641</v>
      </c>
      <c r="BP221" s="25">
        <f t="shared" si="149"/>
        <v>4.753700598802395</v>
      </c>
      <c r="BQ221" s="25">
        <f t="shared" si="149"/>
        <v>4.813856287425149</v>
      </c>
      <c r="BR221" s="25">
        <f t="shared" si="149"/>
        <v>4.869011976047903</v>
      </c>
      <c r="BS221" s="25">
        <f t="shared" si="149"/>
        <v>4.920167664670659</v>
      </c>
      <c r="BT221" s="25">
        <f t="shared" si="149"/>
        <v>4.967323353293414</v>
      </c>
      <c r="BU221" s="25">
        <f t="shared" si="149"/>
        <v>5.013041916167664</v>
      </c>
      <c r="BV221" s="25">
        <f t="shared" si="149"/>
        <v>5.05419760479042</v>
      </c>
      <c r="BW221" s="25">
        <f t="shared" si="149"/>
        <v>5.0936347305389225</v>
      </c>
      <c r="BY221" s="2">
        <v>167</v>
      </c>
      <c r="BZ221" s="2">
        <f t="shared" si="144"/>
        <v>3.90011377245509</v>
      </c>
      <c r="CB221" s="2">
        <f t="shared" si="145"/>
      </c>
      <c r="CC221" s="2">
        <f t="shared" si="125"/>
      </c>
      <c r="CD221" s="2">
        <f t="shared" si="126"/>
        <v>3.90011377245509</v>
      </c>
      <c r="CE221" s="2">
        <f t="shared" si="127"/>
      </c>
      <c r="CF221" s="2">
        <f t="shared" si="128"/>
      </c>
      <c r="CG221" s="2">
        <f t="shared" si="129"/>
      </c>
      <c r="CH221" s="2">
        <f t="shared" si="130"/>
      </c>
      <c r="CI221" s="2">
        <f t="shared" si="131"/>
      </c>
      <c r="CJ221" s="2">
        <f t="shared" si="132"/>
      </c>
      <c r="CK221" s="2">
        <f t="shared" si="133"/>
      </c>
      <c r="CL221" s="2">
        <f t="shared" si="134"/>
      </c>
      <c r="CM221" s="2">
        <f t="shared" si="135"/>
      </c>
      <c r="CN221" s="2">
        <f t="shared" si="136"/>
      </c>
      <c r="CP221" s="2">
        <f t="shared" si="137"/>
      </c>
      <c r="CQ221" s="2">
        <f t="shared" si="138"/>
      </c>
      <c r="CR221" s="2">
        <f t="shared" si="139"/>
      </c>
      <c r="CS221" s="2">
        <f t="shared" si="140"/>
      </c>
      <c r="CT221" s="2">
        <f t="shared" si="141"/>
      </c>
      <c r="CU221" s="2">
        <f t="shared" si="142"/>
      </c>
      <c r="CV221" s="2">
        <f t="shared" si="143"/>
      </c>
    </row>
    <row r="222" spans="1:100" s="2" customFormat="1" ht="12.75" customHeight="1">
      <c r="A222" s="51">
        <f t="shared" si="120"/>
      </c>
      <c r="B222" s="62">
        <f t="shared" si="121"/>
      </c>
      <c r="C222" s="27"/>
      <c r="D222" s="27"/>
      <c r="E222" s="46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4"/>
      <c r="BC222"/>
      <c r="BE222" s="2">
        <v>168</v>
      </c>
      <c r="BF222" s="25">
        <f t="shared" si="148"/>
        <v>3.3437142857142854</v>
      </c>
      <c r="BG222" s="25">
        <f t="shared" si="149"/>
        <v>3.6701428571428574</v>
      </c>
      <c r="BH222" s="25">
        <f t="shared" si="149"/>
        <v>3.8998571428571425</v>
      </c>
      <c r="BI222" s="25">
        <f t="shared" si="149"/>
        <v>4.0768571428571425</v>
      </c>
      <c r="BJ222" s="25">
        <f t="shared" si="149"/>
        <v>4.220142857142856</v>
      </c>
      <c r="BK222" s="25">
        <f t="shared" si="149"/>
        <v>4.340714285714286</v>
      </c>
      <c r="BL222" s="25">
        <f t="shared" si="149"/>
        <v>4.444571428571429</v>
      </c>
      <c r="BM222" s="25">
        <f t="shared" si="149"/>
        <v>4.535428571428571</v>
      </c>
      <c r="BN222" s="25">
        <f t="shared" si="149"/>
        <v>4.615</v>
      </c>
      <c r="BO222" s="25">
        <f t="shared" si="149"/>
        <v>4.687142857142858</v>
      </c>
      <c r="BP222" s="25">
        <f t="shared" si="149"/>
        <v>4.753285714285714</v>
      </c>
      <c r="BQ222" s="25">
        <f t="shared" si="149"/>
        <v>4.813428571428571</v>
      </c>
      <c r="BR222" s="25">
        <f t="shared" si="149"/>
        <v>4.868571428571428</v>
      </c>
      <c r="BS222" s="25">
        <f t="shared" si="149"/>
        <v>4.919714285714286</v>
      </c>
      <c r="BT222" s="25">
        <f t="shared" si="149"/>
        <v>4.966857142857143</v>
      </c>
      <c r="BU222" s="25">
        <f t="shared" si="149"/>
        <v>5.0125714285714285</v>
      </c>
      <c r="BV222" s="25">
        <f t="shared" si="149"/>
        <v>5.053714285714286</v>
      </c>
      <c r="BW222" s="25">
        <f t="shared" si="149"/>
        <v>5.093142857142857</v>
      </c>
      <c r="BY222" s="2">
        <v>168</v>
      </c>
      <c r="BZ222" s="2">
        <f t="shared" si="144"/>
        <v>3.8998571428571425</v>
      </c>
      <c r="CB222" s="2">
        <f t="shared" si="145"/>
      </c>
      <c r="CC222" s="2">
        <f t="shared" si="125"/>
      </c>
      <c r="CD222" s="2">
        <f t="shared" si="126"/>
        <v>3.8998571428571425</v>
      </c>
      <c r="CE222" s="2">
        <f t="shared" si="127"/>
      </c>
      <c r="CF222" s="2">
        <f t="shared" si="128"/>
      </c>
      <c r="CG222" s="2">
        <f t="shared" si="129"/>
      </c>
      <c r="CH222" s="2">
        <f t="shared" si="130"/>
      </c>
      <c r="CI222" s="2">
        <f t="shared" si="131"/>
      </c>
      <c r="CJ222" s="2">
        <f t="shared" si="132"/>
      </c>
      <c r="CK222" s="2">
        <f t="shared" si="133"/>
      </c>
      <c r="CL222" s="2">
        <f t="shared" si="134"/>
      </c>
      <c r="CM222" s="2">
        <f t="shared" si="135"/>
      </c>
      <c r="CN222" s="2">
        <f t="shared" si="136"/>
      </c>
      <c r="CP222" s="2">
        <f t="shared" si="137"/>
      </c>
      <c r="CQ222" s="2">
        <f t="shared" si="138"/>
      </c>
      <c r="CR222" s="2">
        <f t="shared" si="139"/>
      </c>
      <c r="CS222" s="2">
        <f t="shared" si="140"/>
      </c>
      <c r="CT222" s="2">
        <f t="shared" si="141"/>
      </c>
      <c r="CU222" s="2">
        <f t="shared" si="142"/>
      </c>
      <c r="CV222" s="2">
        <f t="shared" si="143"/>
      </c>
    </row>
    <row r="223" spans="1:100" s="2" customFormat="1" ht="12.75" customHeight="1">
      <c r="A223" s="51">
        <f t="shared" si="120"/>
      </c>
      <c r="B223" s="62">
        <f t="shared" si="121"/>
      </c>
      <c r="C223" s="27"/>
      <c r="D223" s="27"/>
      <c r="E223" s="46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4"/>
      <c r="BC223"/>
      <c r="BE223" s="2">
        <v>169</v>
      </c>
      <c r="BF223" s="25">
        <f t="shared" si="148"/>
        <v>3.343532544378698</v>
      </c>
      <c r="BG223" s="25">
        <f t="shared" si="149"/>
        <v>3.669923076923077</v>
      </c>
      <c r="BH223" s="25">
        <f t="shared" si="149"/>
        <v>3.8996035502958577</v>
      </c>
      <c r="BI223" s="25">
        <f t="shared" si="149"/>
        <v>4.076573964497041</v>
      </c>
      <c r="BJ223" s="25">
        <f t="shared" si="149"/>
        <v>4.219834319526627</v>
      </c>
      <c r="BK223" s="25">
        <f t="shared" si="149"/>
        <v>4.340384615384616</v>
      </c>
      <c r="BL223" s="25">
        <f t="shared" si="149"/>
        <v>4.444224852071006</v>
      </c>
      <c r="BM223" s="25">
        <f t="shared" si="149"/>
        <v>4.535065088757396</v>
      </c>
      <c r="BN223" s="25">
        <f t="shared" si="149"/>
        <v>4.614615384615385</v>
      </c>
      <c r="BO223" s="25">
        <f t="shared" si="149"/>
        <v>4.686745562130178</v>
      </c>
      <c r="BP223" s="25">
        <f t="shared" si="149"/>
        <v>4.75287573964497</v>
      </c>
      <c r="BQ223" s="25">
        <f t="shared" si="149"/>
        <v>4.813005917159763</v>
      </c>
      <c r="BR223" s="25">
        <f t="shared" si="149"/>
        <v>4.868136094674556</v>
      </c>
      <c r="BS223" s="25">
        <f t="shared" si="149"/>
        <v>4.91926627218935</v>
      </c>
      <c r="BT223" s="25">
        <f t="shared" si="149"/>
        <v>4.966396449704142</v>
      </c>
      <c r="BU223" s="25">
        <f t="shared" si="149"/>
        <v>5.012106508875739</v>
      </c>
      <c r="BV223" s="25">
        <f t="shared" si="149"/>
        <v>5.053236686390533</v>
      </c>
      <c r="BW223" s="25">
        <f t="shared" si="149"/>
        <v>5.092656804733728</v>
      </c>
      <c r="BY223" s="2">
        <v>169</v>
      </c>
      <c r="BZ223" s="2">
        <f t="shared" si="144"/>
        <v>3.8996035502958577</v>
      </c>
      <c r="CB223" s="2">
        <f t="shared" si="145"/>
      </c>
      <c r="CC223" s="2">
        <f t="shared" si="125"/>
      </c>
      <c r="CD223" s="2">
        <f t="shared" si="126"/>
        <v>3.8996035502958577</v>
      </c>
      <c r="CE223" s="2">
        <f t="shared" si="127"/>
      </c>
      <c r="CF223" s="2">
        <f t="shared" si="128"/>
      </c>
      <c r="CG223" s="2">
        <f t="shared" si="129"/>
      </c>
      <c r="CH223" s="2">
        <f t="shared" si="130"/>
      </c>
      <c r="CI223" s="2">
        <f t="shared" si="131"/>
      </c>
      <c r="CJ223" s="2">
        <f t="shared" si="132"/>
      </c>
      <c r="CK223" s="2">
        <f t="shared" si="133"/>
      </c>
      <c r="CL223" s="2">
        <f t="shared" si="134"/>
      </c>
      <c r="CM223" s="2">
        <f t="shared" si="135"/>
      </c>
      <c r="CN223" s="2">
        <f t="shared" si="136"/>
      </c>
      <c r="CP223" s="2">
        <f t="shared" si="137"/>
      </c>
      <c r="CQ223" s="2">
        <f t="shared" si="138"/>
      </c>
      <c r="CR223" s="2">
        <f t="shared" si="139"/>
      </c>
      <c r="CS223" s="2">
        <f t="shared" si="140"/>
      </c>
      <c r="CT223" s="2">
        <f t="shared" si="141"/>
      </c>
      <c r="CU223" s="2">
        <f t="shared" si="142"/>
      </c>
      <c r="CV223" s="2">
        <f t="shared" si="143"/>
      </c>
    </row>
    <row r="224" spans="1:100" s="2" customFormat="1" ht="12.75" customHeight="1">
      <c r="A224" s="51">
        <f t="shared" si="120"/>
      </c>
      <c r="B224" s="62">
        <f t="shared" si="121"/>
      </c>
      <c r="C224" s="27"/>
      <c r="D224" s="27"/>
      <c r="E224" s="46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4"/>
      <c r="BC224"/>
      <c r="BE224" s="2">
        <v>170</v>
      </c>
      <c r="BF224" s="25">
        <f t="shared" si="148"/>
        <v>3.3433529411764704</v>
      </c>
      <c r="BG224" s="25">
        <f t="shared" si="149"/>
        <v>3.6697058823529414</v>
      </c>
      <c r="BH224" s="25">
        <f t="shared" si="149"/>
        <v>3.8993529411764705</v>
      </c>
      <c r="BI224" s="25">
        <f t="shared" si="149"/>
        <v>4.076294117647059</v>
      </c>
      <c r="BJ224" s="25">
        <f t="shared" si="149"/>
        <v>4.2195294117647055</v>
      </c>
      <c r="BK224" s="25">
        <f t="shared" si="149"/>
        <v>4.340058823529413</v>
      </c>
      <c r="BL224" s="25">
        <f t="shared" si="149"/>
        <v>4.443882352941176</v>
      </c>
      <c r="BM224" s="25">
        <f t="shared" si="149"/>
        <v>4.534705882352941</v>
      </c>
      <c r="BN224" s="25">
        <f t="shared" si="149"/>
        <v>4.614235294117647</v>
      </c>
      <c r="BO224" s="25">
        <f t="shared" si="149"/>
        <v>4.686352941176471</v>
      </c>
      <c r="BP224" s="25">
        <f t="shared" si="149"/>
        <v>4.752470588235294</v>
      </c>
      <c r="BQ224" s="25">
        <f t="shared" si="149"/>
        <v>4.812588235294117</v>
      </c>
      <c r="BR224" s="25">
        <f t="shared" si="149"/>
        <v>4.867705882352941</v>
      </c>
      <c r="BS224" s="25">
        <f t="shared" si="149"/>
        <v>4.918823529411765</v>
      </c>
      <c r="BT224" s="25">
        <f t="shared" si="149"/>
        <v>4.965941176470588</v>
      </c>
      <c r="BU224" s="25">
        <f t="shared" si="149"/>
        <v>5.011647058823529</v>
      </c>
      <c r="BV224" s="25">
        <f t="shared" si="149"/>
        <v>5.052764705882353</v>
      </c>
      <c r="BW224" s="25">
        <f t="shared" si="149"/>
        <v>5.092176470588236</v>
      </c>
      <c r="BY224" s="2">
        <v>170</v>
      </c>
      <c r="BZ224" s="2">
        <f t="shared" si="144"/>
        <v>3.8993529411764705</v>
      </c>
      <c r="CB224" s="2">
        <f t="shared" si="145"/>
      </c>
      <c r="CC224" s="2">
        <f t="shared" si="125"/>
      </c>
      <c r="CD224" s="2">
        <f t="shared" si="126"/>
        <v>3.8993529411764705</v>
      </c>
      <c r="CE224" s="2">
        <f t="shared" si="127"/>
      </c>
      <c r="CF224" s="2">
        <f t="shared" si="128"/>
      </c>
      <c r="CG224" s="2">
        <f t="shared" si="129"/>
      </c>
      <c r="CH224" s="2">
        <f t="shared" si="130"/>
      </c>
      <c r="CI224" s="2">
        <f t="shared" si="131"/>
      </c>
      <c r="CJ224" s="2">
        <f t="shared" si="132"/>
      </c>
      <c r="CK224" s="2">
        <f t="shared" si="133"/>
      </c>
      <c r="CL224" s="2">
        <f t="shared" si="134"/>
      </c>
      <c r="CM224" s="2">
        <f t="shared" si="135"/>
      </c>
      <c r="CN224" s="2">
        <f t="shared" si="136"/>
      </c>
      <c r="CP224" s="2">
        <f t="shared" si="137"/>
      </c>
      <c r="CQ224" s="2">
        <f t="shared" si="138"/>
      </c>
      <c r="CR224" s="2">
        <f t="shared" si="139"/>
      </c>
      <c r="CS224" s="2">
        <f t="shared" si="140"/>
      </c>
      <c r="CT224" s="2">
        <f t="shared" si="141"/>
      </c>
      <c r="CU224" s="2">
        <f t="shared" si="142"/>
      </c>
      <c r="CV224" s="2">
        <f t="shared" si="143"/>
      </c>
    </row>
    <row r="225" spans="1:100" s="2" customFormat="1" ht="12.75" customHeight="1">
      <c r="A225" s="51">
        <f t="shared" si="120"/>
      </c>
      <c r="B225" s="62">
        <f t="shared" si="121"/>
      </c>
      <c r="C225" s="27"/>
      <c r="D225" s="27"/>
      <c r="E225" s="46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4"/>
      <c r="BC225"/>
      <c r="BE225" s="2">
        <v>171</v>
      </c>
      <c r="BF225" s="25">
        <f t="shared" si="148"/>
        <v>3.343175438596491</v>
      </c>
      <c r="BG225" s="25">
        <f t="shared" si="149"/>
        <v>3.6694912280701755</v>
      </c>
      <c r="BH225" s="25">
        <f t="shared" si="149"/>
        <v>3.8991052631578946</v>
      </c>
      <c r="BI225" s="25">
        <f t="shared" si="149"/>
        <v>4.076017543859649</v>
      </c>
      <c r="BJ225" s="25">
        <f t="shared" si="149"/>
        <v>4.219228070175438</v>
      </c>
      <c r="BK225" s="25">
        <f t="shared" si="149"/>
        <v>4.339736842105264</v>
      </c>
      <c r="BL225" s="25">
        <f t="shared" si="149"/>
        <v>4.443543859649123</v>
      </c>
      <c r="BM225" s="25">
        <f t="shared" si="149"/>
        <v>4.534350877192982</v>
      </c>
      <c r="BN225" s="25">
        <f t="shared" si="149"/>
        <v>4.613859649122807</v>
      </c>
      <c r="BO225" s="25">
        <f t="shared" si="149"/>
        <v>4.685964912280703</v>
      </c>
      <c r="BP225" s="25">
        <f t="shared" si="149"/>
        <v>4.752070175438596</v>
      </c>
      <c r="BQ225" s="25">
        <f t="shared" si="149"/>
        <v>4.8121754385964906</v>
      </c>
      <c r="BR225" s="25">
        <f t="shared" si="149"/>
        <v>4.867280701754385</v>
      </c>
      <c r="BS225" s="25">
        <f t="shared" si="149"/>
        <v>4.9183859649122805</v>
      </c>
      <c r="BT225" s="25">
        <f t="shared" si="149"/>
        <v>4.965491228070175</v>
      </c>
      <c r="BU225" s="25">
        <f t="shared" si="149"/>
        <v>5.01119298245614</v>
      </c>
      <c r="BV225" s="25">
        <f t="shared" si="149"/>
        <v>5.052298245614035</v>
      </c>
      <c r="BW225" s="25">
        <f t="shared" si="149"/>
        <v>5.091701754385966</v>
      </c>
      <c r="BY225" s="2">
        <v>171</v>
      </c>
      <c r="BZ225" s="2">
        <f t="shared" si="144"/>
        <v>3.8991052631578946</v>
      </c>
      <c r="CB225" s="2">
        <f t="shared" si="145"/>
      </c>
      <c r="CC225" s="2">
        <f t="shared" si="125"/>
      </c>
      <c r="CD225" s="2">
        <f t="shared" si="126"/>
        <v>3.8991052631578946</v>
      </c>
      <c r="CE225" s="2">
        <f t="shared" si="127"/>
      </c>
      <c r="CF225" s="2">
        <f t="shared" si="128"/>
      </c>
      <c r="CG225" s="2">
        <f t="shared" si="129"/>
      </c>
      <c r="CH225" s="2">
        <f t="shared" si="130"/>
      </c>
      <c r="CI225" s="2">
        <f t="shared" si="131"/>
      </c>
      <c r="CJ225" s="2">
        <f t="shared" si="132"/>
      </c>
      <c r="CK225" s="2">
        <f t="shared" si="133"/>
      </c>
      <c r="CL225" s="2">
        <f t="shared" si="134"/>
      </c>
      <c r="CM225" s="2">
        <f t="shared" si="135"/>
      </c>
      <c r="CN225" s="2">
        <f t="shared" si="136"/>
      </c>
      <c r="CP225" s="2">
        <f t="shared" si="137"/>
      </c>
      <c r="CQ225" s="2">
        <f t="shared" si="138"/>
      </c>
      <c r="CR225" s="2">
        <f t="shared" si="139"/>
      </c>
      <c r="CS225" s="2">
        <f t="shared" si="140"/>
      </c>
      <c r="CT225" s="2">
        <f t="shared" si="141"/>
      </c>
      <c r="CU225" s="2">
        <f t="shared" si="142"/>
      </c>
      <c r="CV225" s="2">
        <f t="shared" si="143"/>
      </c>
    </row>
    <row r="226" spans="1:100" s="2" customFormat="1" ht="12.75" customHeight="1">
      <c r="A226" s="51">
        <f t="shared" si="120"/>
      </c>
      <c r="B226" s="62">
        <f t="shared" si="121"/>
      </c>
      <c r="C226" s="27"/>
      <c r="D226" s="27"/>
      <c r="E226" s="46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4"/>
      <c r="BC226"/>
      <c r="BE226" s="2">
        <v>172</v>
      </c>
      <c r="BF226" s="25">
        <f t="shared" si="148"/>
        <v>3.343</v>
      </c>
      <c r="BG226" s="25">
        <f t="shared" si="149"/>
        <v>3.669279069767442</v>
      </c>
      <c r="BH226" s="25">
        <f t="shared" si="149"/>
        <v>3.898860465116279</v>
      </c>
      <c r="BI226" s="25">
        <f t="shared" si="149"/>
        <v>4.075744186046512</v>
      </c>
      <c r="BJ226" s="25">
        <f t="shared" si="149"/>
        <v>4.218930232558139</v>
      </c>
      <c r="BK226" s="25">
        <f t="shared" si="149"/>
        <v>4.339418604651163</v>
      </c>
      <c r="BL226" s="25">
        <f t="shared" si="149"/>
        <v>4.443209302325581</v>
      </c>
      <c r="BM226" s="25">
        <f t="shared" si="149"/>
        <v>4.534</v>
      </c>
      <c r="BN226" s="25">
        <f t="shared" si="149"/>
        <v>4.613488372093023</v>
      </c>
      <c r="BO226" s="25">
        <f t="shared" si="149"/>
        <v>4.685581395348838</v>
      </c>
      <c r="BP226" s="25">
        <f t="shared" si="149"/>
        <v>4.751674418604651</v>
      </c>
      <c r="BQ226" s="25">
        <f t="shared" si="149"/>
        <v>4.811767441860464</v>
      </c>
      <c r="BR226" s="25">
        <f t="shared" si="149"/>
        <v>4.866860465116279</v>
      </c>
      <c r="BS226" s="25">
        <f t="shared" si="149"/>
        <v>4.917953488372094</v>
      </c>
      <c r="BT226" s="25">
        <f t="shared" si="149"/>
        <v>4.965046511627907</v>
      </c>
      <c r="BU226" s="25">
        <f t="shared" si="149"/>
        <v>5.010744186046511</v>
      </c>
      <c r="BV226" s="25">
        <f t="shared" si="149"/>
        <v>5.051837209302326</v>
      </c>
      <c r="BW226" s="25">
        <f t="shared" si="149"/>
        <v>5.091232558139535</v>
      </c>
      <c r="BY226" s="2">
        <v>172</v>
      </c>
      <c r="BZ226" s="2">
        <f t="shared" si="144"/>
        <v>3.898860465116279</v>
      </c>
      <c r="CB226" s="2">
        <f t="shared" si="145"/>
      </c>
      <c r="CC226" s="2">
        <f t="shared" si="125"/>
      </c>
      <c r="CD226" s="2">
        <f t="shared" si="126"/>
        <v>3.898860465116279</v>
      </c>
      <c r="CE226" s="2">
        <f t="shared" si="127"/>
      </c>
      <c r="CF226" s="2">
        <f t="shared" si="128"/>
      </c>
      <c r="CG226" s="2">
        <f t="shared" si="129"/>
      </c>
      <c r="CH226" s="2">
        <f t="shared" si="130"/>
      </c>
      <c r="CI226" s="2">
        <f t="shared" si="131"/>
      </c>
      <c r="CJ226" s="2">
        <f t="shared" si="132"/>
      </c>
      <c r="CK226" s="2">
        <f t="shared" si="133"/>
      </c>
      <c r="CL226" s="2">
        <f t="shared" si="134"/>
      </c>
      <c r="CM226" s="2">
        <f t="shared" si="135"/>
      </c>
      <c r="CN226" s="2">
        <f t="shared" si="136"/>
      </c>
      <c r="CP226" s="2">
        <f t="shared" si="137"/>
      </c>
      <c r="CQ226" s="2">
        <f t="shared" si="138"/>
      </c>
      <c r="CR226" s="2">
        <f t="shared" si="139"/>
      </c>
      <c r="CS226" s="2">
        <f t="shared" si="140"/>
      </c>
      <c r="CT226" s="2">
        <f t="shared" si="141"/>
      </c>
      <c r="CU226" s="2">
        <f t="shared" si="142"/>
      </c>
      <c r="CV226" s="2">
        <f t="shared" si="143"/>
      </c>
    </row>
    <row r="227" spans="1:100" s="2" customFormat="1" ht="12.75" customHeight="1">
      <c r="A227" s="51">
        <f t="shared" si="120"/>
      </c>
      <c r="B227" s="62">
        <f t="shared" si="121"/>
      </c>
      <c r="C227" s="27"/>
      <c r="D227" s="27"/>
      <c r="E227" s="46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4"/>
      <c r="BC227"/>
      <c r="BE227" s="2">
        <v>173</v>
      </c>
      <c r="BF227" s="25">
        <f t="shared" si="148"/>
        <v>3.3428265895953757</v>
      </c>
      <c r="BG227" s="25">
        <f t="shared" si="149"/>
        <v>3.66906936416185</v>
      </c>
      <c r="BH227" s="25">
        <f t="shared" si="149"/>
        <v>3.8986184971098266</v>
      </c>
      <c r="BI227" s="25">
        <f t="shared" si="149"/>
        <v>4.075473988439306</v>
      </c>
      <c r="BJ227" s="25">
        <f t="shared" si="149"/>
        <v>4.218635838150289</v>
      </c>
      <c r="BK227" s="25">
        <f t="shared" si="149"/>
        <v>4.339104046242775</v>
      </c>
      <c r="BL227" s="25">
        <f t="shared" si="149"/>
        <v>4.442878612716763</v>
      </c>
      <c r="BM227" s="25">
        <f t="shared" si="149"/>
        <v>4.533653179190751</v>
      </c>
      <c r="BN227" s="25">
        <f t="shared" si="149"/>
        <v>4.613121387283237</v>
      </c>
      <c r="BO227" s="25">
        <f t="shared" si="149"/>
        <v>4.6852023121387285</v>
      </c>
      <c r="BP227" s="25">
        <f t="shared" si="149"/>
        <v>4.751283236994219</v>
      </c>
      <c r="BQ227" s="25">
        <f t="shared" si="149"/>
        <v>4.811364161849711</v>
      </c>
      <c r="BR227" s="25">
        <f t="shared" si="149"/>
        <v>4.866445086705202</v>
      </c>
      <c r="BS227" s="25">
        <f t="shared" si="149"/>
        <v>4.917526011560694</v>
      </c>
      <c r="BT227" s="25">
        <f t="shared" si="149"/>
        <v>4.964606936416185</v>
      </c>
      <c r="BU227" s="25">
        <f t="shared" si="149"/>
        <v>5.010300578034681</v>
      </c>
      <c r="BV227" s="25">
        <f t="shared" si="149"/>
        <v>5.051381502890174</v>
      </c>
      <c r="BW227" s="25">
        <f t="shared" si="149"/>
        <v>5.090768786127168</v>
      </c>
      <c r="BY227" s="2">
        <v>173</v>
      </c>
      <c r="BZ227" s="2">
        <f t="shared" si="144"/>
        <v>3.8986184971098266</v>
      </c>
      <c r="CB227" s="2">
        <f t="shared" si="145"/>
      </c>
      <c r="CC227" s="2">
        <f t="shared" si="125"/>
      </c>
      <c r="CD227" s="2">
        <f t="shared" si="126"/>
        <v>3.8986184971098266</v>
      </c>
      <c r="CE227" s="2">
        <f t="shared" si="127"/>
      </c>
      <c r="CF227" s="2">
        <f t="shared" si="128"/>
      </c>
      <c r="CG227" s="2">
        <f t="shared" si="129"/>
      </c>
      <c r="CH227" s="2">
        <f t="shared" si="130"/>
      </c>
      <c r="CI227" s="2">
        <f t="shared" si="131"/>
      </c>
      <c r="CJ227" s="2">
        <f t="shared" si="132"/>
      </c>
      <c r="CK227" s="2">
        <f t="shared" si="133"/>
      </c>
      <c r="CL227" s="2">
        <f t="shared" si="134"/>
      </c>
      <c r="CM227" s="2">
        <f t="shared" si="135"/>
      </c>
      <c r="CN227" s="2">
        <f t="shared" si="136"/>
      </c>
      <c r="CP227" s="2">
        <f t="shared" si="137"/>
      </c>
      <c r="CQ227" s="2">
        <f t="shared" si="138"/>
      </c>
      <c r="CR227" s="2">
        <f t="shared" si="139"/>
      </c>
      <c r="CS227" s="2">
        <f t="shared" si="140"/>
      </c>
      <c r="CT227" s="2">
        <f t="shared" si="141"/>
      </c>
      <c r="CU227" s="2">
        <f t="shared" si="142"/>
      </c>
      <c r="CV227" s="2">
        <f t="shared" si="143"/>
      </c>
    </row>
    <row r="228" spans="1:100" s="2" customFormat="1" ht="12.75" customHeight="1">
      <c r="A228" s="51">
        <f t="shared" si="120"/>
      </c>
      <c r="B228" s="62">
        <f t="shared" si="121"/>
      </c>
      <c r="C228" s="27"/>
      <c r="D228" s="27"/>
      <c r="E228" s="46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4"/>
      <c r="BC228"/>
      <c r="BE228" s="2">
        <v>174</v>
      </c>
      <c r="BF228" s="25">
        <f t="shared" si="148"/>
        <v>3.3426551724137927</v>
      </c>
      <c r="BG228" s="25">
        <f t="shared" si="149"/>
        <v>3.668862068965517</v>
      </c>
      <c r="BH228" s="25">
        <f t="shared" si="149"/>
        <v>3.8983793103448274</v>
      </c>
      <c r="BI228" s="25">
        <f t="shared" si="149"/>
        <v>4.075206896551724</v>
      </c>
      <c r="BJ228" s="25">
        <f t="shared" si="149"/>
        <v>4.218344827586207</v>
      </c>
      <c r="BK228" s="25">
        <f t="shared" si="149"/>
        <v>4.3387931034482765</v>
      </c>
      <c r="BL228" s="25">
        <f t="shared" si="149"/>
        <v>4.442551724137931</v>
      </c>
      <c r="BM228" s="25">
        <f t="shared" si="149"/>
        <v>4.533310344827585</v>
      </c>
      <c r="BN228" s="25">
        <f t="shared" si="149"/>
        <v>4.612758620689656</v>
      </c>
      <c r="BO228" s="25">
        <f t="shared" si="149"/>
        <v>4.6848275862068975</v>
      </c>
      <c r="BP228" s="25">
        <f t="shared" si="149"/>
        <v>4.7508965517241375</v>
      </c>
      <c r="BQ228" s="25">
        <f t="shared" si="149"/>
        <v>4.810965517241379</v>
      </c>
      <c r="BR228" s="25">
        <f t="shared" si="149"/>
        <v>4.86603448275862</v>
      </c>
      <c r="BS228" s="25">
        <f t="shared" si="149"/>
        <v>4.917103448275863</v>
      </c>
      <c r="BT228" s="25">
        <f t="shared" si="149"/>
        <v>4.964172413793103</v>
      </c>
      <c r="BU228" s="25">
        <f t="shared" si="149"/>
        <v>5.009862068965517</v>
      </c>
      <c r="BV228" s="25">
        <f t="shared" si="149"/>
        <v>5.050931034482759</v>
      </c>
      <c r="BW228" s="25">
        <f t="shared" si="149"/>
        <v>5.090310344827587</v>
      </c>
      <c r="BY228" s="2">
        <v>174</v>
      </c>
      <c r="BZ228" s="2">
        <f t="shared" si="144"/>
        <v>3.8983793103448274</v>
      </c>
      <c r="CB228" s="2">
        <f t="shared" si="145"/>
      </c>
      <c r="CC228" s="2">
        <f t="shared" si="125"/>
      </c>
      <c r="CD228" s="2">
        <f t="shared" si="126"/>
        <v>3.8983793103448274</v>
      </c>
      <c r="CE228" s="2">
        <f t="shared" si="127"/>
      </c>
      <c r="CF228" s="2">
        <f t="shared" si="128"/>
      </c>
      <c r="CG228" s="2">
        <f t="shared" si="129"/>
      </c>
      <c r="CH228" s="2">
        <f t="shared" si="130"/>
      </c>
      <c r="CI228" s="2">
        <f t="shared" si="131"/>
      </c>
      <c r="CJ228" s="2">
        <f t="shared" si="132"/>
      </c>
      <c r="CK228" s="2">
        <f t="shared" si="133"/>
      </c>
      <c r="CL228" s="2">
        <f t="shared" si="134"/>
      </c>
      <c r="CM228" s="2">
        <f t="shared" si="135"/>
      </c>
      <c r="CN228" s="2">
        <f t="shared" si="136"/>
      </c>
      <c r="CP228" s="2">
        <f t="shared" si="137"/>
      </c>
      <c r="CQ228" s="2">
        <f t="shared" si="138"/>
      </c>
      <c r="CR228" s="2">
        <f t="shared" si="139"/>
      </c>
      <c r="CS228" s="2">
        <f t="shared" si="140"/>
      </c>
      <c r="CT228" s="2">
        <f t="shared" si="141"/>
      </c>
      <c r="CU228" s="2">
        <f t="shared" si="142"/>
      </c>
      <c r="CV228" s="2">
        <f t="shared" si="143"/>
      </c>
    </row>
    <row r="229" spans="1:100" s="2" customFormat="1" ht="12.75" customHeight="1">
      <c r="A229" s="51">
        <f t="shared" si="120"/>
      </c>
      <c r="B229" s="62">
        <f t="shared" si="121"/>
      </c>
      <c r="C229" s="27"/>
      <c r="D229" s="27"/>
      <c r="E229" s="46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4"/>
      <c r="BC229"/>
      <c r="BE229" s="2">
        <v>175</v>
      </c>
      <c r="BF229" s="25">
        <f t="shared" si="148"/>
        <v>3.342485714285714</v>
      </c>
      <c r="BG229" s="25">
        <f t="shared" si="149"/>
        <v>3.668657142857143</v>
      </c>
      <c r="BH229" s="25">
        <f t="shared" si="149"/>
        <v>3.898142857142857</v>
      </c>
      <c r="BI229" s="25">
        <f t="shared" si="149"/>
        <v>4.074942857142857</v>
      </c>
      <c r="BJ229" s="25">
        <f t="shared" si="149"/>
        <v>4.218057142857142</v>
      </c>
      <c r="BK229" s="25">
        <f t="shared" si="149"/>
        <v>4.3384857142857145</v>
      </c>
      <c r="BL229" s="25">
        <f t="shared" si="149"/>
        <v>4.442228571428571</v>
      </c>
      <c r="BM229" s="25">
        <f t="shared" si="149"/>
        <v>4.532971428571428</v>
      </c>
      <c r="BN229" s="25">
        <f t="shared" si="149"/>
        <v>4.6124</v>
      </c>
      <c r="BO229" s="25">
        <f t="shared" si="149"/>
        <v>4.684457142857143</v>
      </c>
      <c r="BP229" s="25">
        <f t="shared" si="149"/>
        <v>4.750514285714285</v>
      </c>
      <c r="BQ229" s="25">
        <f t="shared" si="149"/>
        <v>4.810571428571428</v>
      </c>
      <c r="BR229" s="25">
        <f t="shared" si="149"/>
        <v>4.865628571428571</v>
      </c>
      <c r="BS229" s="25">
        <f t="shared" si="149"/>
        <v>4.916685714285714</v>
      </c>
      <c r="BT229" s="25">
        <f t="shared" si="149"/>
        <v>4.963742857142857</v>
      </c>
      <c r="BU229" s="25">
        <f t="shared" si="149"/>
        <v>5.009428571428571</v>
      </c>
      <c r="BV229" s="25">
        <f t="shared" si="149"/>
        <v>5.050485714285715</v>
      </c>
      <c r="BW229" s="25">
        <f t="shared" si="149"/>
        <v>5.089857142857143</v>
      </c>
      <c r="BY229" s="2">
        <v>175</v>
      </c>
      <c r="BZ229" s="2">
        <f t="shared" si="144"/>
        <v>3.898142857142857</v>
      </c>
      <c r="CB229" s="2">
        <f t="shared" si="145"/>
      </c>
      <c r="CC229" s="2">
        <f t="shared" si="125"/>
      </c>
      <c r="CD229" s="2">
        <f t="shared" si="126"/>
        <v>3.898142857142857</v>
      </c>
      <c r="CE229" s="2">
        <f t="shared" si="127"/>
      </c>
      <c r="CF229" s="2">
        <f t="shared" si="128"/>
      </c>
      <c r="CG229" s="2">
        <f t="shared" si="129"/>
      </c>
      <c r="CH229" s="2">
        <f t="shared" si="130"/>
      </c>
      <c r="CI229" s="2">
        <f t="shared" si="131"/>
      </c>
      <c r="CJ229" s="2">
        <f t="shared" si="132"/>
      </c>
      <c r="CK229" s="2">
        <f t="shared" si="133"/>
      </c>
      <c r="CL229" s="2">
        <f t="shared" si="134"/>
      </c>
      <c r="CM229" s="2">
        <f t="shared" si="135"/>
      </c>
      <c r="CN229" s="2">
        <f t="shared" si="136"/>
      </c>
      <c r="CP229" s="2">
        <f t="shared" si="137"/>
      </c>
      <c r="CQ229" s="2">
        <f t="shared" si="138"/>
      </c>
      <c r="CR229" s="2">
        <f t="shared" si="139"/>
      </c>
      <c r="CS229" s="2">
        <f t="shared" si="140"/>
      </c>
      <c r="CT229" s="2">
        <f t="shared" si="141"/>
      </c>
      <c r="CU229" s="2">
        <f t="shared" si="142"/>
      </c>
      <c r="CV229" s="2">
        <f t="shared" si="143"/>
      </c>
    </row>
    <row r="230" spans="1:100" s="2" customFormat="1" ht="12.75" customHeight="1">
      <c r="A230" s="51">
        <f t="shared" si="120"/>
      </c>
      <c r="B230" s="62">
        <f t="shared" si="121"/>
      </c>
      <c r="C230" s="27"/>
      <c r="D230" s="27"/>
      <c r="E230" s="46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4"/>
      <c r="BC230"/>
      <c r="BE230" s="2">
        <v>176</v>
      </c>
      <c r="BF230" s="25">
        <f t="shared" si="148"/>
        <v>3.3423181818181815</v>
      </c>
      <c r="BG230" s="25">
        <f t="shared" si="149"/>
        <v>3.6684545454545456</v>
      </c>
      <c r="BH230" s="25">
        <f t="shared" si="149"/>
        <v>3.8979090909090908</v>
      </c>
      <c r="BI230" s="25">
        <f t="shared" si="149"/>
        <v>4.074681818181818</v>
      </c>
      <c r="BJ230" s="25">
        <f t="shared" si="149"/>
        <v>4.217772727272727</v>
      </c>
      <c r="BK230" s="25">
        <f t="shared" si="149"/>
        <v>4.338181818181819</v>
      </c>
      <c r="BL230" s="25">
        <f t="shared" si="149"/>
        <v>4.441909090909091</v>
      </c>
      <c r="BM230" s="25">
        <f t="shared" si="149"/>
        <v>4.532636363636363</v>
      </c>
      <c r="BN230" s="25">
        <f t="shared" si="149"/>
        <v>4.612045454545455</v>
      </c>
      <c r="BO230" s="25">
        <f t="shared" si="149"/>
        <v>4.6840909090909095</v>
      </c>
      <c r="BP230" s="25">
        <f t="shared" si="149"/>
        <v>4.750136363636363</v>
      </c>
      <c r="BQ230" s="25">
        <f t="shared" si="149"/>
        <v>4.8101818181818174</v>
      </c>
      <c r="BR230" s="25">
        <f t="shared" si="149"/>
        <v>4.865227272727272</v>
      </c>
      <c r="BS230" s="25">
        <f t="shared" si="149"/>
        <v>4.916272727272728</v>
      </c>
      <c r="BT230" s="25">
        <f t="shared" si="149"/>
        <v>4.963318181818182</v>
      </c>
      <c r="BU230" s="25">
        <f t="shared" si="149"/>
        <v>5.0089999999999995</v>
      </c>
      <c r="BV230" s="25">
        <f t="shared" si="149"/>
        <v>5.050045454545455</v>
      </c>
      <c r="BW230" s="25">
        <f t="shared" si="149"/>
        <v>5.089409090909092</v>
      </c>
      <c r="BY230" s="2">
        <v>176</v>
      </c>
      <c r="BZ230" s="2">
        <f t="shared" si="144"/>
        <v>3.8979090909090908</v>
      </c>
      <c r="CB230" s="2">
        <f t="shared" si="145"/>
      </c>
      <c r="CC230" s="2">
        <f t="shared" si="125"/>
      </c>
      <c r="CD230" s="2">
        <f t="shared" si="126"/>
        <v>3.8979090909090908</v>
      </c>
      <c r="CE230" s="2">
        <f t="shared" si="127"/>
      </c>
      <c r="CF230" s="2">
        <f t="shared" si="128"/>
      </c>
      <c r="CG230" s="2">
        <f t="shared" si="129"/>
      </c>
      <c r="CH230" s="2">
        <f t="shared" si="130"/>
      </c>
      <c r="CI230" s="2">
        <f t="shared" si="131"/>
      </c>
      <c r="CJ230" s="2">
        <f t="shared" si="132"/>
      </c>
      <c r="CK230" s="2">
        <f t="shared" si="133"/>
      </c>
      <c r="CL230" s="2">
        <f t="shared" si="134"/>
      </c>
      <c r="CM230" s="2">
        <f t="shared" si="135"/>
      </c>
      <c r="CN230" s="2">
        <f t="shared" si="136"/>
      </c>
      <c r="CP230" s="2">
        <f t="shared" si="137"/>
      </c>
      <c r="CQ230" s="2">
        <f t="shared" si="138"/>
      </c>
      <c r="CR230" s="2">
        <f t="shared" si="139"/>
      </c>
      <c r="CS230" s="2">
        <f t="shared" si="140"/>
      </c>
      <c r="CT230" s="2">
        <f t="shared" si="141"/>
      </c>
      <c r="CU230" s="2">
        <f t="shared" si="142"/>
      </c>
      <c r="CV230" s="2">
        <f t="shared" si="143"/>
      </c>
    </row>
    <row r="231" spans="1:100" s="2" customFormat="1" ht="12.75" customHeight="1">
      <c r="A231" s="63">
        <f t="shared" si="120"/>
      </c>
      <c r="B231" s="64">
        <f t="shared" si="121"/>
      </c>
      <c r="C231" s="27"/>
      <c r="D231" s="27"/>
      <c r="E231" s="46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4"/>
      <c r="BC231"/>
      <c r="BE231" s="2">
        <v>177</v>
      </c>
      <c r="BF231" s="25">
        <f t="shared" si="148"/>
        <v>3.3421525423728813</v>
      </c>
      <c r="BG231" s="25">
        <f t="shared" si="149"/>
        <v>3.6682542372881355</v>
      </c>
      <c r="BH231" s="25">
        <f t="shared" si="149"/>
        <v>3.897677966101695</v>
      </c>
      <c r="BI231" s="25">
        <f t="shared" si="149"/>
        <v>4.074423728813559</v>
      </c>
      <c r="BJ231" s="25">
        <f t="shared" si="149"/>
        <v>4.217491525423728</v>
      </c>
      <c r="BK231" s="25">
        <f t="shared" si="149"/>
        <v>4.337881355932204</v>
      </c>
      <c r="BL231" s="25">
        <f t="shared" si="149"/>
        <v>4.441593220338983</v>
      </c>
      <c r="BM231" s="25">
        <f t="shared" si="149"/>
        <v>4.532305084745762</v>
      </c>
      <c r="BN231" s="25">
        <f t="shared" si="149"/>
        <v>4.611694915254237</v>
      </c>
      <c r="BO231" s="25">
        <f t="shared" si="149"/>
        <v>4.6837288135593225</v>
      </c>
      <c r="BP231" s="25">
        <f t="shared" si="149"/>
        <v>4.749762711864406</v>
      </c>
      <c r="BQ231" s="25">
        <f t="shared" si="149"/>
        <v>4.809796610169491</v>
      </c>
      <c r="BR231" s="25">
        <f t="shared" si="149"/>
        <v>4.864830508474576</v>
      </c>
      <c r="BS231" s="25">
        <f t="shared" si="149"/>
        <v>4.9158644067796615</v>
      </c>
      <c r="BT231" s="25">
        <f t="shared" si="149"/>
        <v>4.962898305084746</v>
      </c>
      <c r="BU231" s="25">
        <f t="shared" si="149"/>
        <v>5.00857627118644</v>
      </c>
      <c r="BV231" s="25">
        <f t="shared" si="149"/>
        <v>5.049610169491526</v>
      </c>
      <c r="BW231" s="25">
        <f t="shared" si="149"/>
        <v>5.088966101694916</v>
      </c>
      <c r="BY231" s="2">
        <v>177</v>
      </c>
      <c r="BZ231" s="2">
        <f t="shared" si="144"/>
        <v>3.897677966101695</v>
      </c>
      <c r="CB231" s="2">
        <f t="shared" si="145"/>
      </c>
      <c r="CC231" s="2">
        <f t="shared" si="125"/>
      </c>
      <c r="CD231" s="2">
        <f t="shared" si="126"/>
        <v>3.897677966101695</v>
      </c>
      <c r="CE231" s="2">
        <f t="shared" si="127"/>
      </c>
      <c r="CF231" s="2">
        <f t="shared" si="128"/>
      </c>
      <c r="CG231" s="2">
        <f t="shared" si="129"/>
      </c>
      <c r="CH231" s="2">
        <f t="shared" si="130"/>
      </c>
      <c r="CI231" s="2">
        <f t="shared" si="131"/>
      </c>
      <c r="CJ231" s="2">
        <f t="shared" si="132"/>
      </c>
      <c r="CK231" s="2">
        <f t="shared" si="133"/>
      </c>
      <c r="CL231" s="2">
        <f t="shared" si="134"/>
      </c>
      <c r="CM231" s="2">
        <f t="shared" si="135"/>
      </c>
      <c r="CN231" s="2">
        <f t="shared" si="136"/>
      </c>
      <c r="CP231" s="2">
        <f t="shared" si="137"/>
      </c>
      <c r="CQ231" s="2">
        <f t="shared" si="138"/>
      </c>
      <c r="CR231" s="2">
        <f t="shared" si="139"/>
      </c>
      <c r="CS231" s="2">
        <f t="shared" si="140"/>
      </c>
      <c r="CT231" s="2">
        <f t="shared" si="141"/>
      </c>
      <c r="CU231" s="2">
        <f t="shared" si="142"/>
      </c>
      <c r="CV231" s="2">
        <f t="shared" si="143"/>
      </c>
    </row>
    <row r="232" spans="1:100" s="2" customFormat="1" ht="12.75" customHeight="1">
      <c r="A232"/>
      <c r="B232"/>
      <c r="C232" s="27"/>
      <c r="D232" s="27"/>
      <c r="E232" s="46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4"/>
      <c r="BC232"/>
      <c r="BE232" s="2">
        <v>178</v>
      </c>
      <c r="BF232" s="25">
        <f t="shared" si="148"/>
        <v>3.3419887640449435</v>
      </c>
      <c r="BG232" s="25">
        <f t="shared" si="149"/>
        <v>3.668056179775281</v>
      </c>
      <c r="BH232" s="25">
        <f t="shared" si="149"/>
        <v>3.897449438202247</v>
      </c>
      <c r="BI232" s="25">
        <f t="shared" si="149"/>
        <v>4.074168539325843</v>
      </c>
      <c r="BJ232" s="25">
        <f t="shared" si="149"/>
        <v>4.217213483146067</v>
      </c>
      <c r="BK232" s="25">
        <f t="shared" si="149"/>
        <v>4.337584269662922</v>
      </c>
      <c r="BL232" s="25">
        <f t="shared" si="149"/>
        <v>4.441280898876404</v>
      </c>
      <c r="BM232" s="25">
        <f t="shared" si="149"/>
        <v>4.531977528089887</v>
      </c>
      <c r="BN232" s="25">
        <f t="shared" si="149"/>
        <v>4.611348314606741</v>
      </c>
      <c r="BO232" s="25">
        <f t="shared" si="149"/>
        <v>4.683370786516854</v>
      </c>
      <c r="BP232" s="25">
        <f t="shared" si="149"/>
        <v>4.749393258426966</v>
      </c>
      <c r="BQ232" s="25">
        <f t="shared" si="149"/>
        <v>4.809415730337078</v>
      </c>
      <c r="BR232" s="25">
        <f t="shared" si="149"/>
        <v>4.86443820224719</v>
      </c>
      <c r="BS232" s="25">
        <f t="shared" si="149"/>
        <v>4.915460674157304</v>
      </c>
      <c r="BT232" s="25">
        <f t="shared" si="149"/>
        <v>4.962483146067416</v>
      </c>
      <c r="BU232" s="25">
        <f t="shared" si="149"/>
        <v>5.008157303370786</v>
      </c>
      <c r="BV232" s="25">
        <f t="shared" si="149"/>
        <v>5.0491797752809</v>
      </c>
      <c r="BW232" s="25">
        <f t="shared" si="149"/>
        <v>5.088528089887641</v>
      </c>
      <c r="BY232" s="2">
        <v>178</v>
      </c>
      <c r="BZ232" s="2">
        <f t="shared" si="144"/>
        <v>3.897449438202247</v>
      </c>
      <c r="CB232" s="2">
        <f t="shared" si="145"/>
      </c>
      <c r="CC232" s="2">
        <f t="shared" si="125"/>
      </c>
      <c r="CD232" s="2">
        <f t="shared" si="126"/>
        <v>3.897449438202247</v>
      </c>
      <c r="CE232" s="2">
        <f t="shared" si="127"/>
      </c>
      <c r="CF232" s="2">
        <f t="shared" si="128"/>
      </c>
      <c r="CG232" s="2">
        <f t="shared" si="129"/>
      </c>
      <c r="CH232" s="2">
        <f t="shared" si="130"/>
      </c>
      <c r="CI232" s="2">
        <f t="shared" si="131"/>
      </c>
      <c r="CJ232" s="2">
        <f t="shared" si="132"/>
      </c>
      <c r="CK232" s="2">
        <f t="shared" si="133"/>
      </c>
      <c r="CL232" s="2">
        <f t="shared" si="134"/>
      </c>
      <c r="CM232" s="2">
        <f t="shared" si="135"/>
      </c>
      <c r="CN232" s="2">
        <f t="shared" si="136"/>
      </c>
      <c r="CP232" s="2">
        <f t="shared" si="137"/>
      </c>
      <c r="CQ232" s="2">
        <f t="shared" si="138"/>
      </c>
      <c r="CR232" s="2">
        <f t="shared" si="139"/>
      </c>
      <c r="CS232" s="2">
        <f t="shared" si="140"/>
      </c>
      <c r="CT232" s="2">
        <f t="shared" si="141"/>
      </c>
      <c r="CU232" s="2">
        <f t="shared" si="142"/>
      </c>
      <c r="CV232" s="2">
        <f t="shared" si="143"/>
      </c>
    </row>
    <row r="233" spans="1:100" s="2" customFormat="1" ht="12.75" customHeight="1">
      <c r="A233"/>
      <c r="B233"/>
      <c r="C233" s="27"/>
      <c r="D233" s="27"/>
      <c r="E233" s="46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4"/>
      <c r="BC233"/>
      <c r="BE233" s="2">
        <v>179</v>
      </c>
      <c r="BF233" s="25">
        <f t="shared" si="148"/>
        <v>3.3418268156424578</v>
      </c>
      <c r="BG233" s="25">
        <f t="shared" si="149"/>
        <v>3.6678603351955306</v>
      </c>
      <c r="BH233" s="25">
        <f t="shared" si="149"/>
        <v>3.897223463687151</v>
      </c>
      <c r="BI233" s="25">
        <f t="shared" si="149"/>
        <v>4.073916201117319</v>
      </c>
      <c r="BJ233" s="25">
        <f t="shared" si="149"/>
        <v>4.216938547486033</v>
      </c>
      <c r="BK233" s="25">
        <f t="shared" si="149"/>
        <v>4.337290502793297</v>
      </c>
      <c r="BL233" s="25">
        <f t="shared" si="149"/>
        <v>4.440972067039106</v>
      </c>
      <c r="BM233" s="25">
        <f t="shared" si="149"/>
        <v>4.531653631284915</v>
      </c>
      <c r="BN233" s="25">
        <f t="shared" si="149"/>
        <v>4.611005586592179</v>
      </c>
      <c r="BO233" s="25">
        <f t="shared" si="149"/>
        <v>4.683016759776537</v>
      </c>
      <c r="BP233" s="25">
        <f t="shared" si="149"/>
        <v>4.749027932960893</v>
      </c>
      <c r="BQ233" s="25">
        <f t="shared" si="149"/>
        <v>4.809039106145251</v>
      </c>
      <c r="BR233" s="25">
        <f t="shared" si="149"/>
        <v>4.864050279329608</v>
      </c>
      <c r="BS233" s="25">
        <f t="shared" si="149"/>
        <v>4.915061452513966</v>
      </c>
      <c r="BT233" s="25">
        <f t="shared" si="149"/>
        <v>4.962072625698324</v>
      </c>
      <c r="BU233" s="25">
        <f t="shared" si="149"/>
        <v>5.007743016759776</v>
      </c>
      <c r="BV233" s="25">
        <f t="shared" si="149"/>
        <v>5.048754189944135</v>
      </c>
      <c r="BW233" s="25">
        <f t="shared" si="149"/>
        <v>5.08809497206704</v>
      </c>
      <c r="BY233" s="2">
        <v>179</v>
      </c>
      <c r="BZ233" s="2">
        <f t="shared" si="144"/>
        <v>3.897223463687151</v>
      </c>
      <c r="CB233" s="2">
        <f t="shared" si="145"/>
      </c>
      <c r="CC233" s="2">
        <f t="shared" si="125"/>
      </c>
      <c r="CD233" s="2">
        <f t="shared" si="126"/>
        <v>3.897223463687151</v>
      </c>
      <c r="CE233" s="2">
        <f t="shared" si="127"/>
      </c>
      <c r="CF233" s="2">
        <f t="shared" si="128"/>
      </c>
      <c r="CG233" s="2">
        <f t="shared" si="129"/>
      </c>
      <c r="CH233" s="2">
        <f t="shared" si="130"/>
      </c>
      <c r="CI233" s="2">
        <f t="shared" si="131"/>
      </c>
      <c r="CJ233" s="2">
        <f t="shared" si="132"/>
      </c>
      <c r="CK233" s="2">
        <f t="shared" si="133"/>
      </c>
      <c r="CL233" s="2">
        <f t="shared" si="134"/>
      </c>
      <c r="CM233" s="2">
        <f t="shared" si="135"/>
      </c>
      <c r="CN233" s="2">
        <f t="shared" si="136"/>
      </c>
      <c r="CP233" s="2">
        <f t="shared" si="137"/>
      </c>
      <c r="CQ233" s="2">
        <f t="shared" si="138"/>
      </c>
      <c r="CR233" s="2">
        <f t="shared" si="139"/>
      </c>
      <c r="CS233" s="2">
        <f t="shared" si="140"/>
      </c>
      <c r="CT233" s="2">
        <f t="shared" si="141"/>
      </c>
      <c r="CU233" s="2">
        <f t="shared" si="142"/>
      </c>
      <c r="CV233" s="2">
        <f t="shared" si="143"/>
      </c>
    </row>
    <row r="234" spans="1:100" s="2" customFormat="1" ht="12.75" customHeight="1">
      <c r="A234" s="50"/>
      <c r="B234" s="54"/>
      <c r="C234" s="27"/>
      <c r="D234" s="27"/>
      <c r="E234" s="46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4"/>
      <c r="BC234"/>
      <c r="BE234" s="2">
        <v>180</v>
      </c>
      <c r="BF234" s="25">
        <f t="shared" si="148"/>
        <v>3.3416666666666663</v>
      </c>
      <c r="BG234" s="25">
        <f t="shared" si="149"/>
        <v>3.667666666666667</v>
      </c>
      <c r="BH234" s="25">
        <f t="shared" si="149"/>
        <v>3.897</v>
      </c>
      <c r="BI234" s="25">
        <f t="shared" si="149"/>
        <v>4.073666666666667</v>
      </c>
      <c r="BJ234" s="25">
        <f t="shared" si="149"/>
        <v>4.216666666666666</v>
      </c>
      <c r="BK234" s="25">
        <f t="shared" si="149"/>
        <v>4.337000000000001</v>
      </c>
      <c r="BL234" s="25">
        <f t="shared" si="149"/>
        <v>4.440666666666667</v>
      </c>
      <c r="BM234" s="25">
        <f t="shared" si="149"/>
        <v>4.5313333333333325</v>
      </c>
      <c r="BN234" s="25">
        <f t="shared" si="149"/>
        <v>4.610666666666667</v>
      </c>
      <c r="BO234" s="25">
        <f t="shared" si="149"/>
        <v>4.682666666666667</v>
      </c>
      <c r="BP234" s="25">
        <f t="shared" si="149"/>
        <v>4.748666666666666</v>
      </c>
      <c r="BQ234" s="25">
        <f t="shared" si="149"/>
        <v>4.808666666666666</v>
      </c>
      <c r="BR234" s="25">
        <f t="shared" si="149"/>
        <v>4.863666666666666</v>
      </c>
      <c r="BS234" s="25">
        <f t="shared" si="149"/>
        <v>4.914666666666667</v>
      </c>
      <c r="BT234" s="25">
        <f t="shared" si="149"/>
        <v>4.961666666666667</v>
      </c>
      <c r="BU234" s="25">
        <f t="shared" si="149"/>
        <v>5.0073333333333325</v>
      </c>
      <c r="BV234" s="25">
        <f t="shared" si="149"/>
        <v>5.048333333333334</v>
      </c>
      <c r="BW234" s="25">
        <f t="shared" si="149"/>
        <v>5.087666666666667</v>
      </c>
      <c r="BY234" s="2">
        <v>180</v>
      </c>
      <c r="BZ234" s="2">
        <f t="shared" si="144"/>
        <v>3.897</v>
      </c>
      <c r="CB234" s="2">
        <f t="shared" si="145"/>
      </c>
      <c r="CC234" s="2">
        <f t="shared" si="125"/>
      </c>
      <c r="CD234" s="2">
        <f t="shared" si="126"/>
        <v>3.897</v>
      </c>
      <c r="CE234" s="2">
        <f t="shared" si="127"/>
      </c>
      <c r="CF234" s="2">
        <f t="shared" si="128"/>
      </c>
      <c r="CG234" s="2">
        <f t="shared" si="129"/>
      </c>
      <c r="CH234" s="2">
        <f t="shared" si="130"/>
      </c>
      <c r="CI234" s="2">
        <f t="shared" si="131"/>
      </c>
      <c r="CJ234" s="2">
        <f t="shared" si="132"/>
      </c>
      <c r="CK234" s="2">
        <f t="shared" si="133"/>
      </c>
      <c r="CL234" s="2">
        <f t="shared" si="134"/>
      </c>
      <c r="CM234" s="2">
        <f t="shared" si="135"/>
      </c>
      <c r="CN234" s="2">
        <f t="shared" si="136"/>
      </c>
      <c r="CP234" s="2">
        <f t="shared" si="137"/>
      </c>
      <c r="CQ234" s="2">
        <f t="shared" si="138"/>
      </c>
      <c r="CR234" s="2">
        <f t="shared" si="139"/>
      </c>
      <c r="CS234" s="2">
        <f t="shared" si="140"/>
      </c>
      <c r="CT234" s="2">
        <f t="shared" si="141"/>
      </c>
      <c r="CU234" s="2">
        <f t="shared" si="142"/>
      </c>
      <c r="CV234" s="2">
        <f t="shared" si="143"/>
      </c>
    </row>
    <row r="235" spans="1:100" s="2" customFormat="1" ht="12.75" customHeight="1">
      <c r="A235" s="50"/>
      <c r="B235" s="54"/>
      <c r="C235" s="27"/>
      <c r="D235" s="27"/>
      <c r="E235" s="46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4"/>
      <c r="BC235"/>
      <c r="BE235" s="2">
        <v>181</v>
      </c>
      <c r="BF235" s="25">
        <f t="shared" si="148"/>
        <v>3.3415082872928177</v>
      </c>
      <c r="BG235" s="25">
        <f t="shared" si="149"/>
        <v>3.667475138121547</v>
      </c>
      <c r="BH235" s="25">
        <f t="shared" si="149"/>
        <v>3.896779005524862</v>
      </c>
      <c r="BI235" s="25">
        <f t="shared" si="149"/>
        <v>4.0734198895027625</v>
      </c>
      <c r="BJ235" s="25">
        <f t="shared" si="149"/>
        <v>4.2163977900552485</v>
      </c>
      <c r="BK235" s="25">
        <f t="shared" si="149"/>
        <v>4.336712707182321</v>
      </c>
      <c r="BL235" s="25">
        <f t="shared" si="149"/>
        <v>4.440364640883978</v>
      </c>
      <c r="BM235" s="25">
        <f t="shared" si="149"/>
        <v>4.531016574585635</v>
      </c>
      <c r="BN235" s="25">
        <f t="shared" si="149"/>
        <v>4.610331491712707</v>
      </c>
      <c r="BO235" s="25">
        <f t="shared" si="149"/>
        <v>4.682320441988951</v>
      </c>
      <c r="BP235" s="25">
        <f t="shared" si="149"/>
        <v>4.748309392265193</v>
      </c>
      <c r="BQ235" s="25">
        <f t="shared" si="149"/>
        <v>4.808298342541436</v>
      </c>
      <c r="BR235" s="25">
        <f t="shared" si="149"/>
        <v>4.863287292817679</v>
      </c>
      <c r="BS235" s="25">
        <f t="shared" si="149"/>
        <v>4.914276243093923</v>
      </c>
      <c r="BT235" s="25">
        <f t="shared" si="149"/>
        <v>4.961265193370166</v>
      </c>
      <c r="BU235" s="25">
        <f t="shared" si="149"/>
        <v>5.006928176795579</v>
      </c>
      <c r="BV235" s="25">
        <f aca="true" t="shared" si="150" ref="BG235:BW250">BV$114+(BV$174-BV$114)*(1/$BE235-1/$BE$114)/(1/$BE$174-1/$BE$114)</f>
        <v>5.047917127071823</v>
      </c>
      <c r="BW235" s="25">
        <f t="shared" si="150"/>
        <v>5.087243093922653</v>
      </c>
      <c r="BY235" s="2">
        <v>181</v>
      </c>
      <c r="BZ235" s="2">
        <f t="shared" si="144"/>
        <v>3.896779005524862</v>
      </c>
      <c r="CB235" s="2">
        <f t="shared" si="145"/>
      </c>
      <c r="CC235" s="2">
        <f t="shared" si="125"/>
      </c>
      <c r="CD235" s="2">
        <f t="shared" si="126"/>
        <v>3.896779005524862</v>
      </c>
      <c r="CE235" s="2">
        <f t="shared" si="127"/>
      </c>
      <c r="CF235" s="2">
        <f t="shared" si="128"/>
      </c>
      <c r="CG235" s="2">
        <f t="shared" si="129"/>
      </c>
      <c r="CH235" s="2">
        <f t="shared" si="130"/>
      </c>
      <c r="CI235" s="2">
        <f t="shared" si="131"/>
      </c>
      <c r="CJ235" s="2">
        <f t="shared" si="132"/>
      </c>
      <c r="CK235" s="2">
        <f t="shared" si="133"/>
      </c>
      <c r="CL235" s="2">
        <f t="shared" si="134"/>
      </c>
      <c r="CM235" s="2">
        <f t="shared" si="135"/>
      </c>
      <c r="CN235" s="2">
        <f t="shared" si="136"/>
      </c>
      <c r="CP235" s="2">
        <f t="shared" si="137"/>
      </c>
      <c r="CQ235" s="2">
        <f t="shared" si="138"/>
      </c>
      <c r="CR235" s="2">
        <f t="shared" si="139"/>
      </c>
      <c r="CS235" s="2">
        <f t="shared" si="140"/>
      </c>
      <c r="CT235" s="2">
        <f t="shared" si="141"/>
      </c>
      <c r="CU235" s="2">
        <f t="shared" si="142"/>
      </c>
      <c r="CV235" s="2">
        <f t="shared" si="143"/>
      </c>
    </row>
    <row r="236" spans="1:100" s="2" customFormat="1" ht="12.75" customHeight="1">
      <c r="A236" s="50"/>
      <c r="B236" s="54"/>
      <c r="C236" s="27"/>
      <c r="D236" s="27"/>
      <c r="E236" s="46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4"/>
      <c r="BC236"/>
      <c r="BE236" s="2">
        <v>182</v>
      </c>
      <c r="BF236" s="25">
        <f t="shared" si="148"/>
        <v>3.3413516483516483</v>
      </c>
      <c r="BG236" s="25">
        <f t="shared" si="150"/>
        <v>3.6672857142857143</v>
      </c>
      <c r="BH236" s="25">
        <f t="shared" si="150"/>
        <v>3.896560439560439</v>
      </c>
      <c r="BI236" s="25">
        <f t="shared" si="150"/>
        <v>4.0731758241758245</v>
      </c>
      <c r="BJ236" s="25">
        <f t="shared" si="150"/>
        <v>4.216131868131868</v>
      </c>
      <c r="BK236" s="25">
        <f t="shared" si="150"/>
        <v>4.336428571428572</v>
      </c>
      <c r="BL236" s="25">
        <f t="shared" si="150"/>
        <v>4.4400659340659345</v>
      </c>
      <c r="BM236" s="25">
        <f t="shared" si="150"/>
        <v>4.5307032967032965</v>
      </c>
      <c r="BN236" s="25">
        <f t="shared" si="150"/>
        <v>4.61</v>
      </c>
      <c r="BO236" s="25">
        <f t="shared" si="150"/>
        <v>4.681978021978023</v>
      </c>
      <c r="BP236" s="25">
        <f t="shared" si="150"/>
        <v>4.7479560439560435</v>
      </c>
      <c r="BQ236" s="25">
        <f t="shared" si="150"/>
        <v>4.807934065934066</v>
      </c>
      <c r="BR236" s="25">
        <f t="shared" si="150"/>
        <v>4.862912087912087</v>
      </c>
      <c r="BS236" s="25">
        <f t="shared" si="150"/>
        <v>4.91389010989011</v>
      </c>
      <c r="BT236" s="25">
        <f t="shared" si="150"/>
        <v>4.960868131868132</v>
      </c>
      <c r="BU236" s="25">
        <f t="shared" si="150"/>
        <v>5.006527472527472</v>
      </c>
      <c r="BV236" s="25">
        <f t="shared" si="150"/>
        <v>5.047505494505495</v>
      </c>
      <c r="BW236" s="25">
        <f t="shared" si="150"/>
        <v>5.086824175824177</v>
      </c>
      <c r="BY236" s="2">
        <v>182</v>
      </c>
      <c r="BZ236" s="2">
        <f t="shared" si="144"/>
        <v>3.896560439560439</v>
      </c>
      <c r="CB236" s="2">
        <f t="shared" si="145"/>
      </c>
      <c r="CC236" s="2">
        <f t="shared" si="125"/>
      </c>
      <c r="CD236" s="2">
        <f t="shared" si="126"/>
        <v>3.896560439560439</v>
      </c>
      <c r="CE236" s="2">
        <f t="shared" si="127"/>
      </c>
      <c r="CF236" s="2">
        <f t="shared" si="128"/>
      </c>
      <c r="CG236" s="2">
        <f t="shared" si="129"/>
      </c>
      <c r="CH236" s="2">
        <f t="shared" si="130"/>
      </c>
      <c r="CI236" s="2">
        <f t="shared" si="131"/>
      </c>
      <c r="CJ236" s="2">
        <f t="shared" si="132"/>
      </c>
      <c r="CK236" s="2">
        <f t="shared" si="133"/>
      </c>
      <c r="CL236" s="2">
        <f t="shared" si="134"/>
      </c>
      <c r="CM236" s="2">
        <f t="shared" si="135"/>
      </c>
      <c r="CN236" s="2">
        <f t="shared" si="136"/>
      </c>
      <c r="CP236" s="2">
        <f t="shared" si="137"/>
      </c>
      <c r="CQ236" s="2">
        <f t="shared" si="138"/>
      </c>
      <c r="CR236" s="2">
        <f t="shared" si="139"/>
      </c>
      <c r="CS236" s="2">
        <f t="shared" si="140"/>
      </c>
      <c r="CT236" s="2">
        <f t="shared" si="141"/>
      </c>
      <c r="CU236" s="2">
        <f t="shared" si="142"/>
      </c>
      <c r="CV236" s="2">
        <f t="shared" si="143"/>
      </c>
    </row>
    <row r="237" spans="1:100" s="2" customFormat="1" ht="12.75" customHeight="1">
      <c r="A237" s="50"/>
      <c r="B237" s="54"/>
      <c r="C237" s="27"/>
      <c r="D237" s="27"/>
      <c r="E237" s="46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4"/>
      <c r="BC237"/>
      <c r="BE237" s="2">
        <v>183</v>
      </c>
      <c r="BF237" s="25">
        <f t="shared" si="148"/>
        <v>3.341196721311475</v>
      </c>
      <c r="BG237" s="25">
        <f t="shared" si="150"/>
        <v>3.667098360655738</v>
      </c>
      <c r="BH237" s="25">
        <f t="shared" si="150"/>
        <v>3.8963442622950817</v>
      </c>
      <c r="BI237" s="25">
        <f t="shared" si="150"/>
        <v>4.072934426229509</v>
      </c>
      <c r="BJ237" s="25">
        <f t="shared" si="150"/>
        <v>4.215868852459016</v>
      </c>
      <c r="BK237" s="25">
        <f t="shared" si="150"/>
        <v>4.336147540983607</v>
      </c>
      <c r="BL237" s="25">
        <f t="shared" si="150"/>
        <v>4.439770491803278</v>
      </c>
      <c r="BM237" s="25">
        <f t="shared" si="150"/>
        <v>4.53039344262295</v>
      </c>
      <c r="BN237" s="25">
        <f t="shared" si="150"/>
        <v>4.609672131147541</v>
      </c>
      <c r="BO237" s="25">
        <f t="shared" si="150"/>
        <v>4.681639344262296</v>
      </c>
      <c r="BP237" s="25">
        <f t="shared" si="150"/>
        <v>4.747606557377049</v>
      </c>
      <c r="BQ237" s="25">
        <f t="shared" si="150"/>
        <v>4.8075737704918025</v>
      </c>
      <c r="BR237" s="25">
        <f t="shared" si="150"/>
        <v>4.862540983606557</v>
      </c>
      <c r="BS237" s="25">
        <f t="shared" si="150"/>
        <v>4.9135081967213114</v>
      </c>
      <c r="BT237" s="25">
        <f t="shared" si="150"/>
        <v>4.960475409836066</v>
      </c>
      <c r="BU237" s="25">
        <f t="shared" si="150"/>
        <v>5.006131147540983</v>
      </c>
      <c r="BV237" s="25">
        <f t="shared" si="150"/>
        <v>5.047098360655738</v>
      </c>
      <c r="BW237" s="25">
        <f t="shared" si="150"/>
        <v>5.086409836065575</v>
      </c>
      <c r="BY237" s="2">
        <v>183</v>
      </c>
      <c r="BZ237" s="2">
        <f t="shared" si="144"/>
        <v>3.8963442622950817</v>
      </c>
      <c r="CB237" s="2">
        <f t="shared" si="145"/>
      </c>
      <c r="CC237" s="2">
        <f t="shared" si="125"/>
      </c>
      <c r="CD237" s="2">
        <f t="shared" si="126"/>
        <v>3.8963442622950817</v>
      </c>
      <c r="CE237" s="2">
        <f t="shared" si="127"/>
      </c>
      <c r="CF237" s="2">
        <f t="shared" si="128"/>
      </c>
      <c r="CG237" s="2">
        <f t="shared" si="129"/>
      </c>
      <c r="CH237" s="2">
        <f t="shared" si="130"/>
      </c>
      <c r="CI237" s="2">
        <f t="shared" si="131"/>
      </c>
      <c r="CJ237" s="2">
        <f t="shared" si="132"/>
      </c>
      <c r="CK237" s="2">
        <f t="shared" si="133"/>
      </c>
      <c r="CL237" s="2">
        <f t="shared" si="134"/>
      </c>
      <c r="CM237" s="2">
        <f t="shared" si="135"/>
      </c>
      <c r="CN237" s="2">
        <f t="shared" si="136"/>
      </c>
      <c r="CP237" s="2">
        <f t="shared" si="137"/>
      </c>
      <c r="CQ237" s="2">
        <f t="shared" si="138"/>
      </c>
      <c r="CR237" s="2">
        <f t="shared" si="139"/>
      </c>
      <c r="CS237" s="2">
        <f t="shared" si="140"/>
      </c>
      <c r="CT237" s="2">
        <f t="shared" si="141"/>
      </c>
      <c r="CU237" s="2">
        <f t="shared" si="142"/>
      </c>
      <c r="CV237" s="2">
        <f t="shared" si="143"/>
      </c>
    </row>
    <row r="238" spans="1:100" s="2" customFormat="1" ht="12.75" customHeight="1">
      <c r="A238" s="50"/>
      <c r="B238" s="54"/>
      <c r="C238" s="27"/>
      <c r="D238" s="27"/>
      <c r="E238" s="46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4"/>
      <c r="BC238"/>
      <c r="BE238" s="2">
        <v>184</v>
      </c>
      <c r="BF238" s="25">
        <f t="shared" si="148"/>
        <v>3.3410434782608696</v>
      </c>
      <c r="BG238" s="25">
        <f t="shared" si="150"/>
        <v>3.666913043478261</v>
      </c>
      <c r="BH238" s="25">
        <f t="shared" si="150"/>
        <v>3.8961304347826085</v>
      </c>
      <c r="BI238" s="25">
        <f t="shared" si="150"/>
        <v>4.0726956521739135</v>
      </c>
      <c r="BJ238" s="25">
        <f t="shared" si="150"/>
        <v>4.215608695652174</v>
      </c>
      <c r="BK238" s="25">
        <f t="shared" si="150"/>
        <v>4.335869565217392</v>
      </c>
      <c r="BL238" s="25">
        <f t="shared" si="150"/>
        <v>4.439478260869565</v>
      </c>
      <c r="BM238" s="25">
        <f t="shared" si="150"/>
        <v>4.530086956521739</v>
      </c>
      <c r="BN238" s="25">
        <f t="shared" si="150"/>
        <v>4.609347826086957</v>
      </c>
      <c r="BO238" s="25">
        <f t="shared" si="150"/>
        <v>4.681304347826088</v>
      </c>
      <c r="BP238" s="25">
        <f t="shared" si="150"/>
        <v>4.747260869565217</v>
      </c>
      <c r="BQ238" s="25">
        <f t="shared" si="150"/>
        <v>4.807217391304348</v>
      </c>
      <c r="BR238" s="25">
        <f t="shared" si="150"/>
        <v>4.862173913043478</v>
      </c>
      <c r="BS238" s="25">
        <f t="shared" si="150"/>
        <v>4.913130434782609</v>
      </c>
      <c r="BT238" s="25">
        <f t="shared" si="150"/>
        <v>4.96008695652174</v>
      </c>
      <c r="BU238" s="25">
        <f t="shared" si="150"/>
        <v>5.005739130434782</v>
      </c>
      <c r="BV238" s="25">
        <f t="shared" si="150"/>
        <v>5.046695652173914</v>
      </c>
      <c r="BW238" s="25">
        <f t="shared" si="150"/>
        <v>5.086</v>
      </c>
      <c r="BY238" s="2">
        <v>184</v>
      </c>
      <c r="BZ238" s="2">
        <f t="shared" si="144"/>
        <v>3.8961304347826085</v>
      </c>
      <c r="CB238" s="2">
        <f t="shared" si="145"/>
      </c>
      <c r="CC238" s="2">
        <f t="shared" si="125"/>
      </c>
      <c r="CD238" s="2">
        <f t="shared" si="126"/>
        <v>3.8961304347826085</v>
      </c>
      <c r="CE238" s="2">
        <f t="shared" si="127"/>
      </c>
      <c r="CF238" s="2">
        <f t="shared" si="128"/>
      </c>
      <c r="CG238" s="2">
        <f t="shared" si="129"/>
      </c>
      <c r="CH238" s="2">
        <f t="shared" si="130"/>
      </c>
      <c r="CI238" s="2">
        <f t="shared" si="131"/>
      </c>
      <c r="CJ238" s="2">
        <f t="shared" si="132"/>
      </c>
      <c r="CK238" s="2">
        <f t="shared" si="133"/>
      </c>
      <c r="CL238" s="2">
        <f t="shared" si="134"/>
      </c>
      <c r="CM238" s="2">
        <f t="shared" si="135"/>
      </c>
      <c r="CN238" s="2">
        <f t="shared" si="136"/>
      </c>
      <c r="CP238" s="2">
        <f t="shared" si="137"/>
      </c>
      <c r="CQ238" s="2">
        <f t="shared" si="138"/>
      </c>
      <c r="CR238" s="2">
        <f t="shared" si="139"/>
      </c>
      <c r="CS238" s="2">
        <f t="shared" si="140"/>
      </c>
      <c r="CT238" s="2">
        <f t="shared" si="141"/>
      </c>
      <c r="CU238" s="2">
        <f t="shared" si="142"/>
      </c>
      <c r="CV238" s="2">
        <f t="shared" si="143"/>
      </c>
    </row>
    <row r="239" spans="1:100" s="2" customFormat="1" ht="12.75" customHeight="1">
      <c r="A239" s="50"/>
      <c r="B239" s="54"/>
      <c r="C239" s="27"/>
      <c r="D239" s="27"/>
      <c r="E239" s="46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4"/>
      <c r="BC239"/>
      <c r="BE239" s="2">
        <v>185</v>
      </c>
      <c r="BF239" s="25">
        <f t="shared" si="148"/>
        <v>3.3408918918918915</v>
      </c>
      <c r="BG239" s="25">
        <f aca="true" t="shared" si="151" ref="BG239:BU239">BG$114+(BG$174-BG$114)*(1/$BE239-1/$BE$114)/(1/$BE$174-1/$BE$114)</f>
        <v>3.6667297297297297</v>
      </c>
      <c r="BH239" s="25">
        <f t="shared" si="151"/>
        <v>3.8959189189189187</v>
      </c>
      <c r="BI239" s="25">
        <f t="shared" si="151"/>
        <v>4.072459459459459</v>
      </c>
      <c r="BJ239" s="25">
        <f t="shared" si="151"/>
        <v>4.215351351351351</v>
      </c>
      <c r="BK239" s="25">
        <f t="shared" si="151"/>
        <v>4.335594594594595</v>
      </c>
      <c r="BL239" s="25">
        <f t="shared" si="151"/>
        <v>4.4391891891891895</v>
      </c>
      <c r="BM239" s="25">
        <f t="shared" si="151"/>
        <v>4.529783783783783</v>
      </c>
      <c r="BN239" s="25">
        <f t="shared" si="151"/>
        <v>4.609027027027027</v>
      </c>
      <c r="BO239" s="25">
        <f t="shared" si="151"/>
        <v>4.680972972972974</v>
      </c>
      <c r="BP239" s="25">
        <f t="shared" si="151"/>
        <v>4.746918918918919</v>
      </c>
      <c r="BQ239" s="25">
        <f t="shared" si="151"/>
        <v>4.806864864864864</v>
      </c>
      <c r="BR239" s="25">
        <f t="shared" si="151"/>
        <v>4.861810810810811</v>
      </c>
      <c r="BS239" s="25">
        <f t="shared" si="151"/>
        <v>4.912756756756757</v>
      </c>
      <c r="BT239" s="25">
        <f t="shared" si="151"/>
        <v>4.959702702702703</v>
      </c>
      <c r="BU239" s="25">
        <f t="shared" si="151"/>
        <v>5.005351351351351</v>
      </c>
      <c r="BV239" s="25">
        <f t="shared" si="150"/>
        <v>5.046297297297298</v>
      </c>
      <c r="BW239" s="25">
        <f t="shared" si="150"/>
        <v>5.085594594594595</v>
      </c>
      <c r="BY239" s="2">
        <v>185</v>
      </c>
      <c r="BZ239" s="2">
        <f t="shared" si="144"/>
        <v>3.8959189189189187</v>
      </c>
      <c r="CB239" s="2">
        <f t="shared" si="145"/>
      </c>
      <c r="CC239" s="2">
        <f t="shared" si="125"/>
      </c>
      <c r="CD239" s="2">
        <f t="shared" si="126"/>
        <v>3.8959189189189187</v>
      </c>
      <c r="CE239" s="2">
        <f t="shared" si="127"/>
      </c>
      <c r="CF239" s="2">
        <f t="shared" si="128"/>
      </c>
      <c r="CG239" s="2">
        <f t="shared" si="129"/>
      </c>
      <c r="CH239" s="2">
        <f t="shared" si="130"/>
      </c>
      <c r="CI239" s="2">
        <f t="shared" si="131"/>
      </c>
      <c r="CJ239" s="2">
        <f t="shared" si="132"/>
      </c>
      <c r="CK239" s="2">
        <f t="shared" si="133"/>
      </c>
      <c r="CL239" s="2">
        <f t="shared" si="134"/>
      </c>
      <c r="CM239" s="2">
        <f t="shared" si="135"/>
      </c>
      <c r="CN239" s="2">
        <f t="shared" si="136"/>
      </c>
      <c r="CP239" s="2">
        <f t="shared" si="137"/>
      </c>
      <c r="CQ239" s="2">
        <f t="shared" si="138"/>
      </c>
      <c r="CR239" s="2">
        <f t="shared" si="139"/>
      </c>
      <c r="CS239" s="2">
        <f t="shared" si="140"/>
      </c>
      <c r="CT239" s="2">
        <f t="shared" si="141"/>
      </c>
      <c r="CU239" s="2">
        <f t="shared" si="142"/>
      </c>
      <c r="CV239" s="2">
        <f t="shared" si="143"/>
      </c>
    </row>
    <row r="240" spans="1:100" s="2" customFormat="1" ht="12.75" customHeight="1">
      <c r="A240" s="50"/>
      <c r="B240" s="54"/>
      <c r="C240" s="27"/>
      <c r="D240" s="27"/>
      <c r="E240" s="46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4"/>
      <c r="BC240"/>
      <c r="BE240" s="2">
        <v>186</v>
      </c>
      <c r="BF240" s="25">
        <f aca="true" t="shared" si="152" ref="BF240:BF254">BF$114+(BF$174-BF$114)*(1/$BE240-1/$BE$114)/(1/$BE$174-1/$BE$114)</f>
        <v>3.3407419354838708</v>
      </c>
      <c r="BG240" s="25">
        <f t="shared" si="150"/>
        <v>3.6665483870967743</v>
      </c>
      <c r="BH240" s="25">
        <f t="shared" si="150"/>
        <v>3.8957096774193545</v>
      </c>
      <c r="BI240" s="25">
        <f t="shared" si="150"/>
        <v>4.072225806451613</v>
      </c>
      <c r="BJ240" s="25">
        <f t="shared" si="150"/>
        <v>4.215096774193548</v>
      </c>
      <c r="BK240" s="25">
        <f t="shared" si="150"/>
        <v>4.335322580645162</v>
      </c>
      <c r="BL240" s="25">
        <f t="shared" si="150"/>
        <v>4.438903225806452</v>
      </c>
      <c r="BM240" s="25">
        <f t="shared" si="150"/>
        <v>4.529483870967741</v>
      </c>
      <c r="BN240" s="25">
        <f t="shared" si="150"/>
        <v>4.6087096774193546</v>
      </c>
      <c r="BO240" s="25">
        <f t="shared" si="150"/>
        <v>4.6806451612903235</v>
      </c>
      <c r="BP240" s="25">
        <f t="shared" si="150"/>
        <v>4.7465806451612895</v>
      </c>
      <c r="BQ240" s="25">
        <f t="shared" si="150"/>
        <v>4.806516129032257</v>
      </c>
      <c r="BR240" s="25">
        <f t="shared" si="150"/>
        <v>4.861451612903226</v>
      </c>
      <c r="BS240" s="25">
        <f t="shared" si="150"/>
        <v>4.912387096774194</v>
      </c>
      <c r="BT240" s="25">
        <f t="shared" si="150"/>
        <v>4.9593225806451615</v>
      </c>
      <c r="BU240" s="25">
        <f t="shared" si="150"/>
        <v>5.004967741935483</v>
      </c>
      <c r="BV240" s="25">
        <f t="shared" si="150"/>
        <v>5.045903225806452</v>
      </c>
      <c r="BW240" s="25">
        <f t="shared" si="150"/>
        <v>5.085193548387097</v>
      </c>
      <c r="BY240" s="2">
        <v>186</v>
      </c>
      <c r="BZ240" s="2">
        <f t="shared" si="144"/>
        <v>3.8957096774193545</v>
      </c>
      <c r="CB240" s="2">
        <f t="shared" si="145"/>
      </c>
      <c r="CC240" s="2">
        <f t="shared" si="125"/>
      </c>
      <c r="CD240" s="2">
        <f t="shared" si="126"/>
        <v>3.8957096774193545</v>
      </c>
      <c r="CE240" s="2">
        <f t="shared" si="127"/>
      </c>
      <c r="CF240" s="2">
        <f t="shared" si="128"/>
      </c>
      <c r="CG240" s="2">
        <f t="shared" si="129"/>
      </c>
      <c r="CH240" s="2">
        <f t="shared" si="130"/>
      </c>
      <c r="CI240" s="2">
        <f t="shared" si="131"/>
      </c>
      <c r="CJ240" s="2">
        <f t="shared" si="132"/>
      </c>
      <c r="CK240" s="2">
        <f t="shared" si="133"/>
      </c>
      <c r="CL240" s="2">
        <f t="shared" si="134"/>
      </c>
      <c r="CM240" s="2">
        <f t="shared" si="135"/>
      </c>
      <c r="CN240" s="2">
        <f t="shared" si="136"/>
      </c>
      <c r="CP240" s="2">
        <f t="shared" si="137"/>
      </c>
      <c r="CQ240" s="2">
        <f t="shared" si="138"/>
      </c>
      <c r="CR240" s="2">
        <f t="shared" si="139"/>
      </c>
      <c r="CS240" s="2">
        <f t="shared" si="140"/>
      </c>
      <c r="CT240" s="2">
        <f t="shared" si="141"/>
      </c>
      <c r="CU240" s="2">
        <f t="shared" si="142"/>
      </c>
      <c r="CV240" s="2">
        <f t="shared" si="143"/>
      </c>
    </row>
    <row r="241" spans="1:100" s="2" customFormat="1" ht="12.75" customHeight="1">
      <c r="A241" s="50"/>
      <c r="B241" s="54"/>
      <c r="C241" s="27"/>
      <c r="D241" s="27"/>
      <c r="E241" s="46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4"/>
      <c r="BC241"/>
      <c r="BE241" s="2">
        <v>187</v>
      </c>
      <c r="BF241" s="25">
        <f t="shared" si="152"/>
        <v>3.3405935828877005</v>
      </c>
      <c r="BG241" s="25">
        <f t="shared" si="150"/>
        <v>3.666368983957219</v>
      </c>
      <c r="BH241" s="25">
        <f t="shared" si="150"/>
        <v>3.8955026737967913</v>
      </c>
      <c r="BI241" s="25">
        <f t="shared" si="150"/>
        <v>4.071994652406417</v>
      </c>
      <c r="BJ241" s="25">
        <f t="shared" si="150"/>
        <v>4.2148449197860955</v>
      </c>
      <c r="BK241" s="25">
        <f t="shared" si="150"/>
        <v>4.33505347593583</v>
      </c>
      <c r="BL241" s="25">
        <f t="shared" si="150"/>
        <v>4.438620320855615</v>
      </c>
      <c r="BM241" s="25">
        <f t="shared" si="150"/>
        <v>4.529187165775401</v>
      </c>
      <c r="BN241" s="25">
        <f t="shared" si="150"/>
        <v>4.608395721925134</v>
      </c>
      <c r="BO241" s="25">
        <f t="shared" si="150"/>
        <v>4.680320855614974</v>
      </c>
      <c r="BP241" s="25">
        <f t="shared" si="150"/>
        <v>4.746245989304812</v>
      </c>
      <c r="BQ241" s="25">
        <f t="shared" si="150"/>
        <v>4.806171122994652</v>
      </c>
      <c r="BR241" s="25">
        <f t="shared" si="150"/>
        <v>4.861096256684491</v>
      </c>
      <c r="BS241" s="25">
        <f t="shared" si="150"/>
        <v>4.912021390374332</v>
      </c>
      <c r="BT241" s="25">
        <f t="shared" si="150"/>
        <v>4.958946524064172</v>
      </c>
      <c r="BU241" s="25">
        <f t="shared" si="150"/>
        <v>5.004588235294118</v>
      </c>
      <c r="BV241" s="25">
        <f t="shared" si="150"/>
        <v>5.045513368983958</v>
      </c>
      <c r="BW241" s="25">
        <f t="shared" si="150"/>
        <v>5.084796791443851</v>
      </c>
      <c r="BY241" s="2">
        <v>187</v>
      </c>
      <c r="BZ241" s="2">
        <f t="shared" si="144"/>
        <v>3.8955026737967913</v>
      </c>
      <c r="CB241" s="2">
        <f t="shared" si="145"/>
      </c>
      <c r="CC241" s="2">
        <f t="shared" si="125"/>
      </c>
      <c r="CD241" s="2">
        <f t="shared" si="126"/>
        <v>3.8955026737967913</v>
      </c>
      <c r="CE241" s="2">
        <f t="shared" si="127"/>
      </c>
      <c r="CF241" s="2">
        <f t="shared" si="128"/>
      </c>
      <c r="CG241" s="2">
        <f t="shared" si="129"/>
      </c>
      <c r="CH241" s="2">
        <f t="shared" si="130"/>
      </c>
      <c r="CI241" s="2">
        <f t="shared" si="131"/>
      </c>
      <c r="CJ241" s="2">
        <f t="shared" si="132"/>
      </c>
      <c r="CK241" s="2">
        <f t="shared" si="133"/>
      </c>
      <c r="CL241" s="2">
        <f t="shared" si="134"/>
      </c>
      <c r="CM241" s="2">
        <f t="shared" si="135"/>
      </c>
      <c r="CN241" s="2">
        <f t="shared" si="136"/>
      </c>
      <c r="CP241" s="2">
        <f t="shared" si="137"/>
      </c>
      <c r="CQ241" s="2">
        <f t="shared" si="138"/>
      </c>
      <c r="CR241" s="2">
        <f t="shared" si="139"/>
      </c>
      <c r="CS241" s="2">
        <f t="shared" si="140"/>
      </c>
      <c r="CT241" s="2">
        <f t="shared" si="141"/>
      </c>
      <c r="CU241" s="2">
        <f t="shared" si="142"/>
      </c>
      <c r="CV241" s="2">
        <f t="shared" si="143"/>
      </c>
    </row>
    <row r="242" spans="1:100" s="2" customFormat="1" ht="12.75" customHeight="1">
      <c r="A242" s="50"/>
      <c r="B242" s="54"/>
      <c r="C242" s="27"/>
      <c r="D242" s="27"/>
      <c r="E242" s="46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4"/>
      <c r="BC242"/>
      <c r="BE242" s="2">
        <v>188</v>
      </c>
      <c r="BF242" s="25">
        <f t="shared" si="152"/>
        <v>3.340446808510638</v>
      </c>
      <c r="BG242" s="25">
        <f t="shared" si="150"/>
        <v>3.6661914893617022</v>
      </c>
      <c r="BH242" s="25">
        <f t="shared" si="150"/>
        <v>3.8952978723404255</v>
      </c>
      <c r="BI242" s="25">
        <f t="shared" si="150"/>
        <v>4.071765957446808</v>
      </c>
      <c r="BJ242" s="25">
        <f t="shared" si="150"/>
        <v>4.21459574468085</v>
      </c>
      <c r="BK242" s="25">
        <f t="shared" si="150"/>
        <v>4.334787234042554</v>
      </c>
      <c r="BL242" s="25">
        <f t="shared" si="150"/>
        <v>4.438340425531915</v>
      </c>
      <c r="BM242" s="25">
        <f t="shared" si="150"/>
        <v>4.528893617021276</v>
      </c>
      <c r="BN242" s="25">
        <f t="shared" si="150"/>
        <v>4.608085106382979</v>
      </c>
      <c r="BO242" s="25">
        <f t="shared" si="150"/>
        <v>4.680000000000001</v>
      </c>
      <c r="BP242" s="25">
        <f t="shared" si="150"/>
        <v>4.745914893617021</v>
      </c>
      <c r="BQ242" s="25">
        <f t="shared" si="150"/>
        <v>4.805829787234042</v>
      </c>
      <c r="BR242" s="25">
        <f t="shared" si="150"/>
        <v>4.860744680851063</v>
      </c>
      <c r="BS242" s="25">
        <f t="shared" si="150"/>
        <v>4.911659574468086</v>
      </c>
      <c r="BT242" s="25">
        <f t="shared" si="150"/>
        <v>4.958574468085106</v>
      </c>
      <c r="BU242" s="25">
        <f t="shared" si="150"/>
        <v>5.004212765957447</v>
      </c>
      <c r="BV242" s="25">
        <f t="shared" si="150"/>
        <v>5.045127659574469</v>
      </c>
      <c r="BW242" s="25">
        <f t="shared" si="150"/>
        <v>5.08440425531915</v>
      </c>
      <c r="BY242" s="2">
        <v>188</v>
      </c>
      <c r="BZ242" s="2">
        <f t="shared" si="144"/>
        <v>3.8952978723404255</v>
      </c>
      <c r="CB242" s="2">
        <f t="shared" si="145"/>
      </c>
      <c r="CC242" s="2">
        <f t="shared" si="125"/>
      </c>
      <c r="CD242" s="2">
        <f t="shared" si="126"/>
        <v>3.8952978723404255</v>
      </c>
      <c r="CE242" s="2">
        <f t="shared" si="127"/>
      </c>
      <c r="CF242" s="2">
        <f t="shared" si="128"/>
      </c>
      <c r="CG242" s="2">
        <f t="shared" si="129"/>
      </c>
      <c r="CH242" s="2">
        <f t="shared" si="130"/>
      </c>
      <c r="CI242" s="2">
        <f t="shared" si="131"/>
      </c>
      <c r="CJ242" s="2">
        <f t="shared" si="132"/>
      </c>
      <c r="CK242" s="2">
        <f t="shared" si="133"/>
      </c>
      <c r="CL242" s="2">
        <f t="shared" si="134"/>
      </c>
      <c r="CM242" s="2">
        <f t="shared" si="135"/>
      </c>
      <c r="CN242" s="2">
        <f t="shared" si="136"/>
      </c>
      <c r="CP242" s="2">
        <f t="shared" si="137"/>
      </c>
      <c r="CQ242" s="2">
        <f t="shared" si="138"/>
      </c>
      <c r="CR242" s="2">
        <f t="shared" si="139"/>
      </c>
      <c r="CS242" s="2">
        <f t="shared" si="140"/>
      </c>
      <c r="CT242" s="2">
        <f t="shared" si="141"/>
      </c>
      <c r="CU242" s="2">
        <f t="shared" si="142"/>
      </c>
      <c r="CV242" s="2">
        <f t="shared" si="143"/>
      </c>
    </row>
    <row r="243" spans="1:100" s="2" customFormat="1" ht="12.75" customHeight="1">
      <c r="A243" s="50"/>
      <c r="B243" s="54"/>
      <c r="C243" s="27"/>
      <c r="D243" s="27"/>
      <c r="E243" s="46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4"/>
      <c r="BC243"/>
      <c r="BE243" s="2">
        <v>189</v>
      </c>
      <c r="BF243" s="25">
        <f t="shared" si="152"/>
        <v>3.340301587301587</v>
      </c>
      <c r="BG243" s="25">
        <f t="shared" si="150"/>
        <v>3.666015873015873</v>
      </c>
      <c r="BH243" s="25">
        <f t="shared" si="150"/>
        <v>3.8950952380952377</v>
      </c>
      <c r="BI243" s="25">
        <f t="shared" si="150"/>
        <v>4.071539682539683</v>
      </c>
      <c r="BJ243" s="25">
        <f t="shared" si="150"/>
        <v>4.214349206349206</v>
      </c>
      <c r="BK243" s="25">
        <f t="shared" si="150"/>
        <v>4.3345238095238106</v>
      </c>
      <c r="BL243" s="25">
        <f t="shared" si="150"/>
        <v>4.438063492063492</v>
      </c>
      <c r="BM243" s="25">
        <f t="shared" si="150"/>
        <v>4.528603174603174</v>
      </c>
      <c r="BN243" s="25">
        <f t="shared" si="150"/>
        <v>4.607777777777778</v>
      </c>
      <c r="BO243" s="25">
        <f t="shared" si="150"/>
        <v>4.67968253968254</v>
      </c>
      <c r="BP243" s="25">
        <f t="shared" si="150"/>
        <v>4.745587301587301</v>
      </c>
      <c r="BQ243" s="25">
        <f t="shared" si="150"/>
        <v>4.805492063492063</v>
      </c>
      <c r="BR243" s="25">
        <f t="shared" si="150"/>
        <v>4.860396825396825</v>
      </c>
      <c r="BS243" s="25">
        <f t="shared" si="150"/>
        <v>4.911301587301588</v>
      </c>
      <c r="BT243" s="25">
        <f t="shared" si="150"/>
        <v>4.95820634920635</v>
      </c>
      <c r="BU243" s="25">
        <f t="shared" si="150"/>
        <v>5.003841269841269</v>
      </c>
      <c r="BV243" s="25">
        <f t="shared" si="150"/>
        <v>5.044746031746032</v>
      </c>
      <c r="BW243" s="25">
        <f t="shared" si="150"/>
        <v>5.084015873015874</v>
      </c>
      <c r="BY243" s="2">
        <v>189</v>
      </c>
      <c r="BZ243" s="2">
        <f t="shared" si="144"/>
        <v>3.8950952380952377</v>
      </c>
      <c r="CB243" s="2">
        <f t="shared" si="145"/>
      </c>
      <c r="CC243" s="2">
        <f t="shared" si="125"/>
      </c>
      <c r="CD243" s="2">
        <f t="shared" si="126"/>
        <v>3.8950952380952377</v>
      </c>
      <c r="CE243" s="2">
        <f t="shared" si="127"/>
      </c>
      <c r="CF243" s="2">
        <f t="shared" si="128"/>
      </c>
      <c r="CG243" s="2">
        <f t="shared" si="129"/>
      </c>
      <c r="CH243" s="2">
        <f t="shared" si="130"/>
      </c>
      <c r="CI243" s="2">
        <f t="shared" si="131"/>
      </c>
      <c r="CJ243" s="2">
        <f t="shared" si="132"/>
      </c>
      <c r="CK243" s="2">
        <f t="shared" si="133"/>
      </c>
      <c r="CL243" s="2">
        <f t="shared" si="134"/>
      </c>
      <c r="CM243" s="2">
        <f t="shared" si="135"/>
      </c>
      <c r="CN243" s="2">
        <f t="shared" si="136"/>
      </c>
      <c r="CP243" s="2">
        <f t="shared" si="137"/>
      </c>
      <c r="CQ243" s="2">
        <f t="shared" si="138"/>
      </c>
      <c r="CR243" s="2">
        <f t="shared" si="139"/>
      </c>
      <c r="CS243" s="2">
        <f t="shared" si="140"/>
      </c>
      <c r="CT243" s="2">
        <f t="shared" si="141"/>
      </c>
      <c r="CU243" s="2">
        <f t="shared" si="142"/>
      </c>
      <c r="CV243" s="2">
        <f t="shared" si="143"/>
      </c>
    </row>
    <row r="244" spans="1:100" s="2" customFormat="1" ht="12.75" customHeight="1">
      <c r="A244" s="50"/>
      <c r="B244" s="54"/>
      <c r="C244" s="27"/>
      <c r="D244" s="27"/>
      <c r="E244" s="46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4"/>
      <c r="BC244"/>
      <c r="BE244" s="2">
        <v>190</v>
      </c>
      <c r="BF244" s="25">
        <f t="shared" si="152"/>
        <v>3.340157894736842</v>
      </c>
      <c r="BG244" s="25">
        <f t="shared" si="150"/>
        <v>3.665842105263158</v>
      </c>
      <c r="BH244" s="25">
        <f t="shared" si="150"/>
        <v>3.894894736842105</v>
      </c>
      <c r="BI244" s="25">
        <f t="shared" si="150"/>
        <v>4.071315789473684</v>
      </c>
      <c r="BJ244" s="25">
        <f t="shared" si="150"/>
        <v>4.214105263157895</v>
      </c>
      <c r="BK244" s="25">
        <f t="shared" si="150"/>
        <v>4.334263157894737</v>
      </c>
      <c r="BL244" s="25">
        <f t="shared" si="150"/>
        <v>4.4377894736842105</v>
      </c>
      <c r="BM244" s="25">
        <f t="shared" si="150"/>
        <v>4.528315789473684</v>
      </c>
      <c r="BN244" s="25">
        <f t="shared" si="150"/>
        <v>4.607473684210526</v>
      </c>
      <c r="BO244" s="25">
        <f t="shared" si="150"/>
        <v>4.679368421052632</v>
      </c>
      <c r="BP244" s="25">
        <f t="shared" si="150"/>
        <v>4.745263157894736</v>
      </c>
      <c r="BQ244" s="25">
        <f t="shared" si="150"/>
        <v>4.805157894736841</v>
      </c>
      <c r="BR244" s="25">
        <f t="shared" si="150"/>
        <v>4.860052631578947</v>
      </c>
      <c r="BS244" s="25">
        <f t="shared" si="150"/>
        <v>4.910947368421053</v>
      </c>
      <c r="BT244" s="25">
        <f t="shared" si="150"/>
        <v>4.9578421052631585</v>
      </c>
      <c r="BU244" s="25">
        <f t="shared" si="150"/>
        <v>5.003473684210526</v>
      </c>
      <c r="BV244" s="25">
        <f t="shared" si="150"/>
        <v>5.044368421052632</v>
      </c>
      <c r="BW244" s="25">
        <f t="shared" si="150"/>
        <v>5.083631578947369</v>
      </c>
      <c r="BY244" s="2">
        <v>190</v>
      </c>
      <c r="BZ244" s="2">
        <f t="shared" si="144"/>
        <v>3.894894736842105</v>
      </c>
      <c r="CB244" s="2">
        <f t="shared" si="145"/>
      </c>
      <c r="CC244" s="2">
        <f t="shared" si="125"/>
      </c>
      <c r="CD244" s="2">
        <f t="shared" si="126"/>
        <v>3.894894736842105</v>
      </c>
      <c r="CE244" s="2">
        <f t="shared" si="127"/>
      </c>
      <c r="CF244" s="2">
        <f t="shared" si="128"/>
      </c>
      <c r="CG244" s="2">
        <f t="shared" si="129"/>
      </c>
      <c r="CH244" s="2">
        <f t="shared" si="130"/>
      </c>
      <c r="CI244" s="2">
        <f t="shared" si="131"/>
      </c>
      <c r="CJ244" s="2">
        <f t="shared" si="132"/>
      </c>
      <c r="CK244" s="2">
        <f t="shared" si="133"/>
      </c>
      <c r="CL244" s="2">
        <f t="shared" si="134"/>
      </c>
      <c r="CM244" s="2">
        <f t="shared" si="135"/>
      </c>
      <c r="CN244" s="2">
        <f t="shared" si="136"/>
      </c>
      <c r="CP244" s="2">
        <f t="shared" si="137"/>
      </c>
      <c r="CQ244" s="2">
        <f t="shared" si="138"/>
      </c>
      <c r="CR244" s="2">
        <f t="shared" si="139"/>
      </c>
      <c r="CS244" s="2">
        <f t="shared" si="140"/>
      </c>
      <c r="CT244" s="2">
        <f t="shared" si="141"/>
      </c>
      <c r="CU244" s="2">
        <f t="shared" si="142"/>
      </c>
      <c r="CV244" s="2">
        <f t="shared" si="143"/>
      </c>
    </row>
    <row r="245" spans="1:100" s="2" customFormat="1" ht="12.75" customHeight="1">
      <c r="A245" s="50"/>
      <c r="B245" s="54"/>
      <c r="C245" s="27"/>
      <c r="D245" s="27"/>
      <c r="E245" s="46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4"/>
      <c r="BC245"/>
      <c r="BE245" s="2">
        <v>191</v>
      </c>
      <c r="BF245" s="25">
        <f t="shared" si="152"/>
        <v>3.3400157068062826</v>
      </c>
      <c r="BG245" s="25">
        <f t="shared" si="150"/>
        <v>3.665670157068063</v>
      </c>
      <c r="BH245" s="25">
        <f t="shared" si="150"/>
        <v>3.894696335078534</v>
      </c>
      <c r="BI245" s="25">
        <f t="shared" si="150"/>
        <v>4.071094240837696</v>
      </c>
      <c r="BJ245" s="25">
        <f t="shared" si="150"/>
        <v>4.21386387434555</v>
      </c>
      <c r="BK245" s="25">
        <f t="shared" si="150"/>
        <v>4.334005235602095</v>
      </c>
      <c r="BL245" s="25">
        <f t="shared" si="150"/>
        <v>4.43751832460733</v>
      </c>
      <c r="BM245" s="25">
        <f t="shared" si="150"/>
        <v>4.528031413612565</v>
      </c>
      <c r="BN245" s="25">
        <f t="shared" si="150"/>
        <v>4.60717277486911</v>
      </c>
      <c r="BO245" s="25">
        <f t="shared" si="150"/>
        <v>4.679057591623037</v>
      </c>
      <c r="BP245" s="25">
        <f t="shared" si="150"/>
        <v>4.7449424083769625</v>
      </c>
      <c r="BQ245" s="25">
        <f t="shared" si="150"/>
        <v>4.8048272251308894</v>
      </c>
      <c r="BR245" s="25">
        <f t="shared" si="150"/>
        <v>4.8597120418848165</v>
      </c>
      <c r="BS245" s="25">
        <f t="shared" si="150"/>
        <v>4.910596858638744</v>
      </c>
      <c r="BT245" s="25">
        <f t="shared" si="150"/>
        <v>4.95748167539267</v>
      </c>
      <c r="BU245" s="25">
        <f t="shared" si="150"/>
        <v>5.003109947643979</v>
      </c>
      <c r="BV245" s="25">
        <f t="shared" si="150"/>
        <v>5.043994764397906</v>
      </c>
      <c r="BW245" s="25">
        <f t="shared" si="150"/>
        <v>5.0832513089005245</v>
      </c>
      <c r="BY245" s="2">
        <v>191</v>
      </c>
      <c r="BZ245" s="2">
        <f t="shared" si="144"/>
        <v>3.894696335078534</v>
      </c>
      <c r="CB245" s="2">
        <f t="shared" si="145"/>
      </c>
      <c r="CC245" s="2">
        <f t="shared" si="125"/>
      </c>
      <c r="CD245" s="2">
        <f t="shared" si="126"/>
        <v>3.894696335078534</v>
      </c>
      <c r="CE245" s="2">
        <f t="shared" si="127"/>
      </c>
      <c r="CF245" s="2">
        <f t="shared" si="128"/>
      </c>
      <c r="CG245" s="2">
        <f t="shared" si="129"/>
      </c>
      <c r="CH245" s="2">
        <f t="shared" si="130"/>
      </c>
      <c r="CI245" s="2">
        <f t="shared" si="131"/>
      </c>
      <c r="CJ245" s="2">
        <f t="shared" si="132"/>
      </c>
      <c r="CK245" s="2">
        <f t="shared" si="133"/>
      </c>
      <c r="CL245" s="2">
        <f t="shared" si="134"/>
      </c>
      <c r="CM245" s="2">
        <f t="shared" si="135"/>
      </c>
      <c r="CN245" s="2">
        <f t="shared" si="136"/>
      </c>
      <c r="CP245" s="2">
        <f t="shared" si="137"/>
      </c>
      <c r="CQ245" s="2">
        <f t="shared" si="138"/>
      </c>
      <c r="CR245" s="2">
        <f t="shared" si="139"/>
      </c>
      <c r="CS245" s="2">
        <f t="shared" si="140"/>
      </c>
      <c r="CT245" s="2">
        <f t="shared" si="141"/>
      </c>
      <c r="CU245" s="2">
        <f t="shared" si="142"/>
      </c>
      <c r="CV245" s="2">
        <f t="shared" si="143"/>
      </c>
    </row>
    <row r="246" spans="1:100" s="2" customFormat="1" ht="12.75" customHeight="1">
      <c r="A246" s="50"/>
      <c r="B246" s="54"/>
      <c r="C246" s="27"/>
      <c r="D246" s="27"/>
      <c r="E246" s="46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4"/>
      <c r="BC246"/>
      <c r="BE246" s="2">
        <v>192</v>
      </c>
      <c r="BF246" s="25">
        <f t="shared" si="152"/>
        <v>3.3398749999999997</v>
      </c>
      <c r="BG246" s="25">
        <f t="shared" si="150"/>
        <v>3.6655</v>
      </c>
      <c r="BH246" s="25">
        <f t="shared" si="150"/>
        <v>3.8945</v>
      </c>
      <c r="BI246" s="25">
        <f t="shared" si="150"/>
        <v>4.070875</v>
      </c>
      <c r="BJ246" s="25">
        <f t="shared" si="150"/>
        <v>4.2136249999999995</v>
      </c>
      <c r="BK246" s="25">
        <f t="shared" si="150"/>
        <v>4.33375</v>
      </c>
      <c r="BL246" s="25">
        <f t="shared" si="150"/>
        <v>4.43725</v>
      </c>
      <c r="BM246" s="25">
        <f t="shared" si="150"/>
        <v>4.527749999999999</v>
      </c>
      <c r="BN246" s="25">
        <f t="shared" si="150"/>
        <v>4.606875</v>
      </c>
      <c r="BO246" s="25">
        <f t="shared" si="150"/>
        <v>4.678750000000001</v>
      </c>
      <c r="BP246" s="25">
        <f t="shared" si="150"/>
        <v>4.744624999999999</v>
      </c>
      <c r="BQ246" s="25">
        <f t="shared" si="150"/>
        <v>4.804499999999999</v>
      </c>
      <c r="BR246" s="25">
        <f t="shared" si="150"/>
        <v>4.859374999999999</v>
      </c>
      <c r="BS246" s="25">
        <f t="shared" si="150"/>
        <v>4.9102500000000004</v>
      </c>
      <c r="BT246" s="25">
        <f t="shared" si="150"/>
        <v>4.9571250000000004</v>
      </c>
      <c r="BU246" s="25">
        <f t="shared" si="150"/>
        <v>5.00275</v>
      </c>
      <c r="BV246" s="25">
        <f t="shared" si="150"/>
        <v>5.0436250000000005</v>
      </c>
      <c r="BW246" s="25">
        <f t="shared" si="150"/>
        <v>5.0828750000000005</v>
      </c>
      <c r="BY246" s="2">
        <v>192</v>
      </c>
      <c r="BZ246" s="2">
        <f t="shared" si="144"/>
        <v>3.8945</v>
      </c>
      <c r="CB246" s="2">
        <f t="shared" si="145"/>
      </c>
      <c r="CC246" s="2">
        <f t="shared" si="125"/>
      </c>
      <c r="CD246" s="2">
        <f t="shared" si="126"/>
        <v>3.8945</v>
      </c>
      <c r="CE246" s="2">
        <f t="shared" si="127"/>
      </c>
      <c r="CF246" s="2">
        <f t="shared" si="128"/>
      </c>
      <c r="CG246" s="2">
        <f t="shared" si="129"/>
      </c>
      <c r="CH246" s="2">
        <f t="shared" si="130"/>
      </c>
      <c r="CI246" s="2">
        <f t="shared" si="131"/>
      </c>
      <c r="CJ246" s="2">
        <f t="shared" si="132"/>
      </c>
      <c r="CK246" s="2">
        <f t="shared" si="133"/>
      </c>
      <c r="CL246" s="2">
        <f t="shared" si="134"/>
      </c>
      <c r="CM246" s="2">
        <f t="shared" si="135"/>
      </c>
      <c r="CN246" s="2">
        <f t="shared" si="136"/>
      </c>
      <c r="CP246" s="2">
        <f t="shared" si="137"/>
      </c>
      <c r="CQ246" s="2">
        <f t="shared" si="138"/>
      </c>
      <c r="CR246" s="2">
        <f t="shared" si="139"/>
      </c>
      <c r="CS246" s="2">
        <f t="shared" si="140"/>
      </c>
      <c r="CT246" s="2">
        <f t="shared" si="141"/>
      </c>
      <c r="CU246" s="2">
        <f t="shared" si="142"/>
      </c>
      <c r="CV246" s="2">
        <f t="shared" si="143"/>
      </c>
    </row>
    <row r="247" spans="1:100" s="2" customFormat="1" ht="12.75" customHeight="1">
      <c r="A247" s="50"/>
      <c r="B247" s="54"/>
      <c r="C247" s="27"/>
      <c r="D247" s="27"/>
      <c r="E247" s="46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4"/>
      <c r="BC247"/>
      <c r="BE247" s="2">
        <v>193</v>
      </c>
      <c r="BF247" s="25">
        <f t="shared" si="152"/>
        <v>3.3397357512953367</v>
      </c>
      <c r="BG247" s="25">
        <f t="shared" si="150"/>
        <v>3.6653316062176167</v>
      </c>
      <c r="BH247" s="25">
        <f t="shared" si="150"/>
        <v>3.894305699481865</v>
      </c>
      <c r="BI247" s="25">
        <f t="shared" si="150"/>
        <v>4.070658031088083</v>
      </c>
      <c r="BJ247" s="25">
        <f t="shared" si="150"/>
        <v>4.213388601036269</v>
      </c>
      <c r="BK247" s="25">
        <f t="shared" si="150"/>
        <v>4.333497409326426</v>
      </c>
      <c r="BL247" s="25">
        <f t="shared" si="150"/>
        <v>4.436984455958549</v>
      </c>
      <c r="BM247" s="25">
        <f t="shared" si="150"/>
        <v>4.527471502590673</v>
      </c>
      <c r="BN247" s="25">
        <f t="shared" si="150"/>
        <v>4.606580310880829</v>
      </c>
      <c r="BO247" s="25">
        <f t="shared" si="150"/>
        <v>4.678445595854923</v>
      </c>
      <c r="BP247" s="25">
        <f t="shared" si="150"/>
        <v>4.7443108808290155</v>
      </c>
      <c r="BQ247" s="25">
        <f t="shared" si="150"/>
        <v>4.804176165803108</v>
      </c>
      <c r="BR247" s="25">
        <f t="shared" si="150"/>
        <v>4.859041450777202</v>
      </c>
      <c r="BS247" s="25">
        <f t="shared" si="150"/>
        <v>4.909906735751296</v>
      </c>
      <c r="BT247" s="25">
        <f t="shared" si="150"/>
        <v>4.9567720207253885</v>
      </c>
      <c r="BU247" s="25">
        <f t="shared" si="150"/>
        <v>5.002393782383419</v>
      </c>
      <c r="BV247" s="25">
        <f t="shared" si="150"/>
        <v>5.043259067357513</v>
      </c>
      <c r="BW247" s="25">
        <f t="shared" si="150"/>
        <v>5.082502590673576</v>
      </c>
      <c r="BY247" s="2">
        <v>193</v>
      </c>
      <c r="BZ247" s="2">
        <f t="shared" si="144"/>
        <v>3.894305699481865</v>
      </c>
      <c r="CB247" s="2">
        <f t="shared" si="145"/>
      </c>
      <c r="CC247" s="2">
        <f t="shared" si="125"/>
      </c>
      <c r="CD247" s="2">
        <f t="shared" si="126"/>
        <v>3.894305699481865</v>
      </c>
      <c r="CE247" s="2">
        <f t="shared" si="127"/>
      </c>
      <c r="CF247" s="2">
        <f t="shared" si="128"/>
      </c>
      <c r="CG247" s="2">
        <f t="shared" si="129"/>
      </c>
      <c r="CH247" s="2">
        <f t="shared" si="130"/>
      </c>
      <c r="CI247" s="2">
        <f t="shared" si="131"/>
      </c>
      <c r="CJ247" s="2">
        <f t="shared" si="132"/>
      </c>
      <c r="CK247" s="2">
        <f t="shared" si="133"/>
      </c>
      <c r="CL247" s="2">
        <f t="shared" si="134"/>
      </c>
      <c r="CM247" s="2">
        <f t="shared" si="135"/>
      </c>
      <c r="CN247" s="2">
        <f t="shared" si="136"/>
      </c>
      <c r="CP247" s="2">
        <f t="shared" si="137"/>
      </c>
      <c r="CQ247" s="2">
        <f t="shared" si="138"/>
      </c>
      <c r="CR247" s="2">
        <f t="shared" si="139"/>
      </c>
      <c r="CS247" s="2">
        <f t="shared" si="140"/>
      </c>
      <c r="CT247" s="2">
        <f t="shared" si="141"/>
      </c>
      <c r="CU247" s="2">
        <f t="shared" si="142"/>
      </c>
      <c r="CV247" s="2">
        <f t="shared" si="143"/>
      </c>
    </row>
    <row r="248" spans="1:100" s="2" customFormat="1" ht="12.75" customHeight="1">
      <c r="A248" s="50"/>
      <c r="B248" s="54"/>
      <c r="C248" s="27"/>
      <c r="D248" s="27"/>
      <c r="E248" s="46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4"/>
      <c r="BC248"/>
      <c r="BE248" s="2">
        <v>194</v>
      </c>
      <c r="BF248" s="25">
        <f t="shared" si="152"/>
        <v>3.3395979381443297</v>
      </c>
      <c r="BG248" s="25">
        <f t="shared" si="150"/>
        <v>3.6651649484536084</v>
      </c>
      <c r="BH248" s="25">
        <f t="shared" si="150"/>
        <v>3.8941134020618553</v>
      </c>
      <c r="BI248" s="25">
        <f t="shared" si="150"/>
        <v>4.070443298969072</v>
      </c>
      <c r="BJ248" s="25">
        <f t="shared" si="150"/>
        <v>4.213154639175257</v>
      </c>
      <c r="BK248" s="25">
        <f t="shared" si="150"/>
        <v>4.333247422680413</v>
      </c>
      <c r="BL248" s="25">
        <f t="shared" si="150"/>
        <v>4.436721649484536</v>
      </c>
      <c r="BM248" s="25">
        <f t="shared" si="150"/>
        <v>4.527195876288659</v>
      </c>
      <c r="BN248" s="25">
        <f t="shared" si="150"/>
        <v>4.606288659793814</v>
      </c>
      <c r="BO248" s="25">
        <f t="shared" si="150"/>
        <v>4.678144329896908</v>
      </c>
      <c r="BP248" s="25">
        <f t="shared" si="150"/>
        <v>4.744</v>
      </c>
      <c r="BQ248" s="25">
        <f t="shared" si="150"/>
        <v>4.803855670103093</v>
      </c>
      <c r="BR248" s="25">
        <f t="shared" si="150"/>
        <v>4.858711340206185</v>
      </c>
      <c r="BS248" s="25">
        <f t="shared" si="150"/>
        <v>4.909567010309279</v>
      </c>
      <c r="BT248" s="25">
        <f t="shared" si="150"/>
        <v>4.956422680412372</v>
      </c>
      <c r="BU248" s="25">
        <f t="shared" si="150"/>
        <v>5.002041237113401</v>
      </c>
      <c r="BV248" s="25">
        <f t="shared" si="150"/>
        <v>5.0428969072164955</v>
      </c>
      <c r="BW248" s="25">
        <f t="shared" si="150"/>
        <v>5.0821340206185575</v>
      </c>
      <c r="BY248" s="2">
        <v>194</v>
      </c>
      <c r="BZ248" s="2">
        <f t="shared" si="144"/>
        <v>3.8941134020618553</v>
      </c>
      <c r="CB248" s="2">
        <f t="shared" si="145"/>
      </c>
      <c r="CC248" s="2">
        <f t="shared" si="125"/>
      </c>
      <c r="CD248" s="2">
        <f t="shared" si="126"/>
        <v>3.8941134020618553</v>
      </c>
      <c r="CE248" s="2">
        <f t="shared" si="127"/>
      </c>
      <c r="CF248" s="2">
        <f t="shared" si="128"/>
      </c>
      <c r="CG248" s="2">
        <f t="shared" si="129"/>
      </c>
      <c r="CH248" s="2">
        <f t="shared" si="130"/>
      </c>
      <c r="CI248" s="2">
        <f t="shared" si="131"/>
      </c>
      <c r="CJ248" s="2">
        <f t="shared" si="132"/>
      </c>
      <c r="CK248" s="2">
        <f t="shared" si="133"/>
      </c>
      <c r="CL248" s="2">
        <f t="shared" si="134"/>
      </c>
      <c r="CM248" s="2">
        <f t="shared" si="135"/>
      </c>
      <c r="CN248" s="2">
        <f t="shared" si="136"/>
      </c>
      <c r="CP248" s="2">
        <f t="shared" si="137"/>
      </c>
      <c r="CQ248" s="2">
        <f t="shared" si="138"/>
      </c>
      <c r="CR248" s="2">
        <f t="shared" si="139"/>
      </c>
      <c r="CS248" s="2">
        <f t="shared" si="140"/>
      </c>
      <c r="CT248" s="2">
        <f t="shared" si="141"/>
      </c>
      <c r="CU248" s="2">
        <f t="shared" si="142"/>
      </c>
      <c r="CV248" s="2">
        <f t="shared" si="143"/>
      </c>
    </row>
    <row r="249" spans="1:100" s="2" customFormat="1" ht="12.75" customHeight="1">
      <c r="A249" s="50"/>
      <c r="B249" s="54"/>
      <c r="C249" s="27"/>
      <c r="D249" s="27"/>
      <c r="E249" s="46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4"/>
      <c r="BC249"/>
      <c r="BE249" s="2">
        <v>195</v>
      </c>
      <c r="BF249" s="25">
        <f t="shared" si="152"/>
        <v>3.3394615384615385</v>
      </c>
      <c r="BG249" s="25">
        <f t="shared" si="150"/>
        <v>3.665</v>
      </c>
      <c r="BH249" s="25">
        <f t="shared" si="150"/>
        <v>3.893923076923077</v>
      </c>
      <c r="BI249" s="25">
        <f t="shared" si="150"/>
        <v>4.070230769230769</v>
      </c>
      <c r="BJ249" s="25">
        <f t="shared" si="150"/>
        <v>4.212923076923077</v>
      </c>
      <c r="BK249" s="25">
        <f t="shared" si="150"/>
        <v>4.333000000000001</v>
      </c>
      <c r="BL249" s="25">
        <f t="shared" si="150"/>
        <v>4.436461538461539</v>
      </c>
      <c r="BM249" s="25">
        <f t="shared" si="150"/>
        <v>4.526923076923077</v>
      </c>
      <c r="BN249" s="25">
        <f t="shared" si="150"/>
        <v>4.606</v>
      </c>
      <c r="BO249" s="25">
        <f t="shared" si="150"/>
        <v>4.677846153846154</v>
      </c>
      <c r="BP249" s="25">
        <f t="shared" si="150"/>
        <v>4.743692307692307</v>
      </c>
      <c r="BQ249" s="25">
        <f t="shared" si="150"/>
        <v>4.803538461538461</v>
      </c>
      <c r="BR249" s="25">
        <f t="shared" si="150"/>
        <v>4.858384615384614</v>
      </c>
      <c r="BS249" s="25">
        <f t="shared" si="150"/>
        <v>4.90923076923077</v>
      </c>
      <c r="BT249" s="25">
        <f t="shared" si="150"/>
        <v>4.956076923076924</v>
      </c>
      <c r="BU249" s="25">
        <f t="shared" si="150"/>
        <v>5.001692307692307</v>
      </c>
      <c r="BV249" s="25">
        <f t="shared" si="150"/>
        <v>5.042538461538462</v>
      </c>
      <c r="BW249" s="25">
        <f t="shared" si="150"/>
        <v>5.081769230769232</v>
      </c>
      <c r="BY249" s="2">
        <v>195</v>
      </c>
      <c r="BZ249" s="2">
        <f t="shared" si="144"/>
        <v>3.893923076923077</v>
      </c>
      <c r="CB249" s="2">
        <f t="shared" si="145"/>
      </c>
      <c r="CC249" s="2">
        <f aca="true" t="shared" si="153" ref="CC249:CL254">IF(BG$56=$BE$2,BG249,"")</f>
      </c>
      <c r="CD249" s="2">
        <f t="shared" si="153"/>
        <v>3.893923076923077</v>
      </c>
      <c r="CE249" s="2">
        <f t="shared" si="153"/>
      </c>
      <c r="CF249" s="2">
        <f t="shared" si="153"/>
      </c>
      <c r="CG249" s="2">
        <f t="shared" si="153"/>
      </c>
      <c r="CH249" s="2">
        <f t="shared" si="153"/>
      </c>
      <c r="CI249" s="2">
        <f t="shared" si="153"/>
      </c>
      <c r="CJ249" s="2">
        <f t="shared" si="153"/>
      </c>
      <c r="CK249" s="2">
        <f t="shared" si="153"/>
      </c>
      <c r="CL249" s="2">
        <f t="shared" si="153"/>
      </c>
      <c r="CM249" s="2">
        <f aca="true" t="shared" si="154" ref="CM249:CN254">IF(BQ$56=$BE$2,BQ249,"")</f>
      </c>
      <c r="CN249" s="2">
        <f t="shared" si="154"/>
      </c>
      <c r="CP249" s="2">
        <f aca="true" t="shared" si="155" ref="CP249:CT254">IF(BS$56=$BE$2,BS249,"")</f>
      </c>
      <c r="CQ249" s="2">
        <f t="shared" si="155"/>
      </c>
      <c r="CR249" s="2">
        <f t="shared" si="155"/>
      </c>
      <c r="CS249" s="2">
        <f t="shared" si="155"/>
      </c>
      <c r="CT249" s="2">
        <f t="shared" si="155"/>
      </c>
      <c r="CU249" s="2">
        <f aca="true" t="shared" si="156" ref="CU249:CU254">IF(BX$56=$BE$2,BX249,"")</f>
      </c>
      <c r="CV249" s="2">
        <f aca="true" t="shared" si="157" ref="CV249:CV254">IF(BY$56=$BE$2,BY249,"")</f>
      </c>
    </row>
    <row r="250" spans="1:100" s="2" customFormat="1" ht="12.75" customHeight="1">
      <c r="A250" s="50"/>
      <c r="B250" s="54"/>
      <c r="C250" s="27"/>
      <c r="D250" s="27"/>
      <c r="E250" s="46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4"/>
      <c r="BC250"/>
      <c r="BE250" s="2">
        <v>196</v>
      </c>
      <c r="BF250" s="25">
        <f t="shared" si="152"/>
        <v>3.3393265306122446</v>
      </c>
      <c r="BG250" s="25">
        <f t="shared" si="150"/>
        <v>3.6648367346938775</v>
      </c>
      <c r="BH250" s="25">
        <f t="shared" si="150"/>
        <v>3.893734693877551</v>
      </c>
      <c r="BI250" s="25">
        <f t="shared" si="150"/>
        <v>4.070020408163265</v>
      </c>
      <c r="BJ250" s="25">
        <f t="shared" si="150"/>
        <v>4.21269387755102</v>
      </c>
      <c r="BK250" s="25">
        <f t="shared" si="150"/>
        <v>4.332755102040817</v>
      </c>
      <c r="BL250" s="25">
        <f t="shared" si="150"/>
        <v>4.436204081632653</v>
      </c>
      <c r="BM250" s="25">
        <f t="shared" si="150"/>
        <v>4.526653061224489</v>
      </c>
      <c r="BN250" s="25">
        <f t="shared" si="150"/>
        <v>4.605714285714286</v>
      </c>
      <c r="BO250" s="25">
        <f t="shared" si="150"/>
        <v>4.677551020408164</v>
      </c>
      <c r="BP250" s="25">
        <f t="shared" si="150"/>
        <v>4.743387755102041</v>
      </c>
      <c r="BQ250" s="25">
        <f t="shared" si="150"/>
        <v>4.803224489795918</v>
      </c>
      <c r="BR250" s="25">
        <f t="shared" si="150"/>
        <v>4.858061224489795</v>
      </c>
      <c r="BS250" s="25">
        <f t="shared" si="150"/>
        <v>4.908897959183673</v>
      </c>
      <c r="BT250" s="25">
        <f t="shared" si="150"/>
        <v>4.9557346938775515</v>
      </c>
      <c r="BU250" s="25">
        <f t="shared" si="150"/>
        <v>5.00134693877551</v>
      </c>
      <c r="BV250" s="25">
        <f t="shared" si="150"/>
        <v>5.042183673469388</v>
      </c>
      <c r="BW250" s="25">
        <f t="shared" si="150"/>
        <v>5.081408163265307</v>
      </c>
      <c r="BY250" s="2">
        <v>196</v>
      </c>
      <c r="BZ250" s="2">
        <f>SUM(CB250:CT250)</f>
        <v>3.893734693877551</v>
      </c>
      <c r="CB250" s="2">
        <f>IF(BF$56=$BE$2,BF250,"")</f>
      </c>
      <c r="CC250" s="2">
        <f t="shared" si="153"/>
      </c>
      <c r="CD250" s="2">
        <f t="shared" si="153"/>
        <v>3.893734693877551</v>
      </c>
      <c r="CE250" s="2">
        <f t="shared" si="153"/>
      </c>
      <c r="CF250" s="2">
        <f t="shared" si="153"/>
      </c>
      <c r="CG250" s="2">
        <f t="shared" si="153"/>
      </c>
      <c r="CH250" s="2">
        <f t="shared" si="153"/>
      </c>
      <c r="CI250" s="2">
        <f t="shared" si="153"/>
      </c>
      <c r="CJ250" s="2">
        <f t="shared" si="153"/>
      </c>
      <c r="CK250" s="2">
        <f t="shared" si="153"/>
      </c>
      <c r="CL250" s="2">
        <f t="shared" si="153"/>
      </c>
      <c r="CM250" s="2">
        <f t="shared" si="154"/>
      </c>
      <c r="CN250" s="2">
        <f t="shared" si="154"/>
      </c>
      <c r="CP250" s="2">
        <f t="shared" si="155"/>
      </c>
      <c r="CQ250" s="2">
        <f t="shared" si="155"/>
      </c>
      <c r="CR250" s="2">
        <f t="shared" si="155"/>
      </c>
      <c r="CS250" s="2">
        <f t="shared" si="155"/>
      </c>
      <c r="CT250" s="2">
        <f t="shared" si="155"/>
      </c>
      <c r="CU250" s="2">
        <f t="shared" si="156"/>
      </c>
      <c r="CV250" s="2">
        <f t="shared" si="157"/>
      </c>
    </row>
    <row r="251" spans="1:100" s="2" customFormat="1" ht="12.75" customHeight="1">
      <c r="A251" s="50"/>
      <c r="B251" s="54"/>
      <c r="C251" s="27"/>
      <c r="D251" s="27"/>
      <c r="E251" s="46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4"/>
      <c r="BC251"/>
      <c r="BE251" s="2">
        <v>197</v>
      </c>
      <c r="BF251" s="25">
        <f t="shared" si="152"/>
        <v>3.339192893401015</v>
      </c>
      <c r="BG251" s="25">
        <f aca="true" t="shared" si="158" ref="BG251:BW254">BG$114+(BG$174-BG$114)*(1/$BE251-1/$BE$114)/(1/$BE$174-1/$BE$114)</f>
        <v>3.6646751269035533</v>
      </c>
      <c r="BH251" s="25">
        <f t="shared" si="158"/>
        <v>3.8935482233502534</v>
      </c>
      <c r="BI251" s="25">
        <f t="shared" si="158"/>
        <v>4.069812182741117</v>
      </c>
      <c r="BJ251" s="25">
        <f t="shared" si="158"/>
        <v>4.2124670050761415</v>
      </c>
      <c r="BK251" s="25">
        <f t="shared" si="158"/>
        <v>4.332512690355331</v>
      </c>
      <c r="BL251" s="25">
        <f t="shared" si="158"/>
        <v>4.43594923857868</v>
      </c>
      <c r="BM251" s="25">
        <f t="shared" si="158"/>
        <v>4.52638578680203</v>
      </c>
      <c r="BN251" s="25">
        <f t="shared" si="158"/>
        <v>4.605431472081218</v>
      </c>
      <c r="BO251" s="25">
        <f t="shared" si="158"/>
        <v>4.677258883248731</v>
      </c>
      <c r="BP251" s="25">
        <f t="shared" si="158"/>
        <v>4.743086294416243</v>
      </c>
      <c r="BQ251" s="25">
        <f t="shared" si="158"/>
        <v>4.802913705583756</v>
      </c>
      <c r="BR251" s="25">
        <f t="shared" si="158"/>
        <v>4.857741116751268</v>
      </c>
      <c r="BS251" s="25">
        <f t="shared" si="158"/>
        <v>4.908568527918782</v>
      </c>
      <c r="BT251" s="25">
        <f t="shared" si="158"/>
        <v>4.955395939086294</v>
      </c>
      <c r="BU251" s="25">
        <f t="shared" si="158"/>
        <v>5.001005076142132</v>
      </c>
      <c r="BV251" s="25">
        <f t="shared" si="158"/>
        <v>5.041832487309645</v>
      </c>
      <c r="BW251" s="25">
        <f t="shared" si="158"/>
        <v>5.08105076142132</v>
      </c>
      <c r="BY251" s="2">
        <v>197</v>
      </c>
      <c r="BZ251" s="2">
        <f>SUM(CB251:CT251)</f>
        <v>3.8935482233502534</v>
      </c>
      <c r="CB251" s="2">
        <f>IF(BF$56=$BE$2,BF251,"")</f>
      </c>
      <c r="CC251" s="2">
        <f t="shared" si="153"/>
      </c>
      <c r="CD251" s="2">
        <f t="shared" si="153"/>
        <v>3.8935482233502534</v>
      </c>
      <c r="CE251" s="2">
        <f t="shared" si="153"/>
      </c>
      <c r="CF251" s="2">
        <f t="shared" si="153"/>
      </c>
      <c r="CG251" s="2">
        <f t="shared" si="153"/>
      </c>
      <c r="CH251" s="2">
        <f t="shared" si="153"/>
      </c>
      <c r="CI251" s="2">
        <f t="shared" si="153"/>
      </c>
      <c r="CJ251" s="2">
        <f t="shared" si="153"/>
      </c>
      <c r="CK251" s="2">
        <f t="shared" si="153"/>
      </c>
      <c r="CL251" s="2">
        <f t="shared" si="153"/>
      </c>
      <c r="CM251" s="2">
        <f t="shared" si="154"/>
      </c>
      <c r="CN251" s="2">
        <f t="shared" si="154"/>
      </c>
      <c r="CP251" s="2">
        <f t="shared" si="155"/>
      </c>
      <c r="CQ251" s="2">
        <f t="shared" si="155"/>
      </c>
      <c r="CR251" s="2">
        <f t="shared" si="155"/>
      </c>
      <c r="CS251" s="2">
        <f t="shared" si="155"/>
      </c>
      <c r="CT251" s="2">
        <f t="shared" si="155"/>
      </c>
      <c r="CU251" s="2">
        <f t="shared" si="156"/>
      </c>
      <c r="CV251" s="2">
        <f t="shared" si="157"/>
      </c>
    </row>
    <row r="252" spans="1:100" s="2" customFormat="1" ht="12.75" customHeight="1">
      <c r="A252" s="50"/>
      <c r="B252" s="54"/>
      <c r="C252" s="27"/>
      <c r="D252" s="27"/>
      <c r="E252" s="46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4"/>
      <c r="BC252"/>
      <c r="BE252" s="2">
        <v>198</v>
      </c>
      <c r="BF252" s="25">
        <f t="shared" si="152"/>
        <v>3.339060606060606</v>
      </c>
      <c r="BG252" s="25">
        <f t="shared" si="158"/>
        <v>3.6645151515151517</v>
      </c>
      <c r="BH252" s="25">
        <f t="shared" si="158"/>
        <v>3.8933636363636364</v>
      </c>
      <c r="BI252" s="25">
        <f t="shared" si="158"/>
        <v>4.069606060606061</v>
      </c>
      <c r="BJ252" s="25">
        <f t="shared" si="158"/>
        <v>4.212242424242424</v>
      </c>
      <c r="BK252" s="25">
        <f t="shared" si="158"/>
        <v>4.332272727272728</v>
      </c>
      <c r="BL252" s="25">
        <f t="shared" si="158"/>
        <v>4.43569696969697</v>
      </c>
      <c r="BM252" s="25">
        <f t="shared" si="158"/>
        <v>4.526121212121212</v>
      </c>
      <c r="BN252" s="25">
        <f t="shared" si="158"/>
        <v>4.605151515151515</v>
      </c>
      <c r="BO252" s="25">
        <f t="shared" si="158"/>
        <v>4.676969696969698</v>
      </c>
      <c r="BP252" s="25">
        <f t="shared" si="158"/>
        <v>4.742787878787878</v>
      </c>
      <c r="BQ252" s="25">
        <f t="shared" si="158"/>
        <v>4.80260606060606</v>
      </c>
      <c r="BR252" s="25">
        <f t="shared" si="158"/>
        <v>4.8574242424242415</v>
      </c>
      <c r="BS252" s="25">
        <f t="shared" si="158"/>
        <v>4.908242424242425</v>
      </c>
      <c r="BT252" s="25">
        <f t="shared" si="158"/>
        <v>4.955060606060607</v>
      </c>
      <c r="BU252" s="25">
        <f t="shared" si="158"/>
        <v>5.000666666666666</v>
      </c>
      <c r="BV252" s="25">
        <f t="shared" si="158"/>
        <v>5.041484848484849</v>
      </c>
      <c r="BW252" s="25">
        <f t="shared" si="158"/>
        <v>5.08069696969697</v>
      </c>
      <c r="BY252" s="2">
        <v>198</v>
      </c>
      <c r="BZ252" s="2">
        <f>SUM(CB252:CT252)</f>
        <v>3.8933636363636364</v>
      </c>
      <c r="CB252" s="2">
        <f>IF(BF$56=$BE$2,BF252,"")</f>
      </c>
      <c r="CC252" s="2">
        <f t="shared" si="153"/>
      </c>
      <c r="CD252" s="2">
        <f t="shared" si="153"/>
        <v>3.8933636363636364</v>
      </c>
      <c r="CE252" s="2">
        <f t="shared" si="153"/>
      </c>
      <c r="CF252" s="2">
        <f t="shared" si="153"/>
      </c>
      <c r="CG252" s="2">
        <f t="shared" si="153"/>
      </c>
      <c r="CH252" s="2">
        <f t="shared" si="153"/>
      </c>
      <c r="CI252" s="2">
        <f t="shared" si="153"/>
      </c>
      <c r="CJ252" s="2">
        <f t="shared" si="153"/>
      </c>
      <c r="CK252" s="2">
        <f t="shared" si="153"/>
      </c>
      <c r="CL252" s="2">
        <f t="shared" si="153"/>
      </c>
      <c r="CM252" s="2">
        <f t="shared" si="154"/>
      </c>
      <c r="CN252" s="2">
        <f t="shared" si="154"/>
      </c>
      <c r="CP252" s="2">
        <f t="shared" si="155"/>
      </c>
      <c r="CQ252" s="2">
        <f t="shared" si="155"/>
      </c>
      <c r="CR252" s="2">
        <f t="shared" si="155"/>
      </c>
      <c r="CS252" s="2">
        <f t="shared" si="155"/>
      </c>
      <c r="CT252" s="2">
        <f t="shared" si="155"/>
      </c>
      <c r="CU252" s="2">
        <f t="shared" si="156"/>
      </c>
      <c r="CV252" s="2">
        <f t="shared" si="157"/>
      </c>
    </row>
    <row r="253" spans="1:100" s="2" customFormat="1" ht="12.75" customHeight="1">
      <c r="A253" s="50"/>
      <c r="B253" s="54"/>
      <c r="C253" s="27"/>
      <c r="D253" s="27"/>
      <c r="E253" s="46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4"/>
      <c r="BC253"/>
      <c r="BE253" s="2">
        <v>199</v>
      </c>
      <c r="BF253" s="25">
        <f t="shared" si="152"/>
        <v>3.338929648241206</v>
      </c>
      <c r="BG253" s="25">
        <f t="shared" si="158"/>
        <v>3.664356783919598</v>
      </c>
      <c r="BH253" s="25">
        <f t="shared" si="158"/>
        <v>3.893180904522613</v>
      </c>
      <c r="BI253" s="25">
        <f t="shared" si="158"/>
        <v>4.0694020100502515</v>
      </c>
      <c r="BJ253" s="25">
        <f t="shared" si="158"/>
        <v>4.212020100502512</v>
      </c>
      <c r="BK253" s="25">
        <f t="shared" si="158"/>
        <v>4.332035175879398</v>
      </c>
      <c r="BL253" s="25">
        <f t="shared" si="158"/>
        <v>4.435447236180905</v>
      </c>
      <c r="BM253" s="25">
        <f t="shared" si="158"/>
        <v>4.525859296482412</v>
      </c>
      <c r="BN253" s="25">
        <f t="shared" si="158"/>
        <v>4.604874371859297</v>
      </c>
      <c r="BO253" s="25">
        <f t="shared" si="158"/>
        <v>4.676683417085428</v>
      </c>
      <c r="BP253" s="25">
        <f t="shared" si="158"/>
        <v>4.742492462311557</v>
      </c>
      <c r="BQ253" s="25">
        <f t="shared" si="158"/>
        <v>4.802301507537688</v>
      </c>
      <c r="BR253" s="25">
        <f t="shared" si="158"/>
        <v>4.857110552763818</v>
      </c>
      <c r="BS253" s="25">
        <f t="shared" si="158"/>
        <v>4.90791959798995</v>
      </c>
      <c r="BT253" s="25">
        <f t="shared" si="158"/>
        <v>4.954728643216081</v>
      </c>
      <c r="BU253" s="25">
        <f t="shared" si="158"/>
        <v>5.000331658291457</v>
      </c>
      <c r="BV253" s="25">
        <f t="shared" si="158"/>
        <v>5.041140703517589</v>
      </c>
      <c r="BW253" s="25">
        <f t="shared" si="158"/>
        <v>5.0803467336683426</v>
      </c>
      <c r="BY253" s="2">
        <v>199</v>
      </c>
      <c r="BZ253" s="2">
        <f>SUM(CB253:CT253)</f>
        <v>3.893180904522613</v>
      </c>
      <c r="CB253" s="2">
        <f>IF(BF$56=$BE$2,BF253,"")</f>
      </c>
      <c r="CC253" s="2">
        <f t="shared" si="153"/>
      </c>
      <c r="CD253" s="2">
        <f t="shared" si="153"/>
        <v>3.893180904522613</v>
      </c>
      <c r="CE253" s="2">
        <f t="shared" si="153"/>
      </c>
      <c r="CF253" s="2">
        <f t="shared" si="153"/>
      </c>
      <c r="CG253" s="2">
        <f t="shared" si="153"/>
      </c>
      <c r="CH253" s="2">
        <f t="shared" si="153"/>
      </c>
      <c r="CI253" s="2">
        <f t="shared" si="153"/>
      </c>
      <c r="CJ253" s="2">
        <f t="shared" si="153"/>
      </c>
      <c r="CK253" s="2">
        <f t="shared" si="153"/>
      </c>
      <c r="CL253" s="2">
        <f t="shared" si="153"/>
      </c>
      <c r="CM253" s="2">
        <f t="shared" si="154"/>
      </c>
      <c r="CN253" s="2">
        <f t="shared" si="154"/>
      </c>
      <c r="CP253" s="2">
        <f t="shared" si="155"/>
      </c>
      <c r="CQ253" s="2">
        <f t="shared" si="155"/>
      </c>
      <c r="CR253" s="2">
        <f t="shared" si="155"/>
      </c>
      <c r="CS253" s="2">
        <f t="shared" si="155"/>
      </c>
      <c r="CT253" s="2">
        <f t="shared" si="155"/>
      </c>
      <c r="CU253" s="2">
        <f t="shared" si="156"/>
      </c>
      <c r="CV253" s="2">
        <f t="shared" si="157"/>
      </c>
    </row>
    <row r="254" spans="1:100" s="2" customFormat="1" ht="12.75" customHeight="1">
      <c r="A254" s="50"/>
      <c r="B254" s="54"/>
      <c r="C254" s="27"/>
      <c r="D254" s="27"/>
      <c r="E254" s="46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4"/>
      <c r="BC254"/>
      <c r="BE254" s="2">
        <v>200</v>
      </c>
      <c r="BF254" s="25">
        <f t="shared" si="152"/>
        <v>3.3388</v>
      </c>
      <c r="BG254" s="25">
        <f t="shared" si="158"/>
        <v>3.6642</v>
      </c>
      <c r="BH254" s="25">
        <f t="shared" si="158"/>
        <v>3.893</v>
      </c>
      <c r="BI254" s="25">
        <f t="shared" si="158"/>
        <v>4.0692</v>
      </c>
      <c r="BJ254" s="25">
        <f t="shared" si="158"/>
        <v>4.211799999999999</v>
      </c>
      <c r="BK254" s="25">
        <f t="shared" si="158"/>
        <v>4.3318</v>
      </c>
      <c r="BL254" s="25">
        <f t="shared" si="158"/>
        <v>4.4352</v>
      </c>
      <c r="BM254" s="25">
        <f t="shared" si="158"/>
        <v>4.5256</v>
      </c>
      <c r="BN254" s="25">
        <f t="shared" si="158"/>
        <v>4.6046</v>
      </c>
      <c r="BO254" s="25">
        <f t="shared" si="158"/>
        <v>4.676400000000001</v>
      </c>
      <c r="BP254" s="25">
        <f t="shared" si="158"/>
        <v>4.7421999999999995</v>
      </c>
      <c r="BQ254" s="25">
        <f t="shared" si="158"/>
        <v>4.802</v>
      </c>
      <c r="BR254" s="25">
        <f t="shared" si="158"/>
        <v>4.8568</v>
      </c>
      <c r="BS254" s="25">
        <f t="shared" si="158"/>
        <v>4.9076</v>
      </c>
      <c r="BT254" s="25">
        <f t="shared" si="158"/>
        <v>4.954400000000001</v>
      </c>
      <c r="BU254" s="25">
        <f t="shared" si="158"/>
        <v>4.999999999999999</v>
      </c>
      <c r="BV254" s="25">
        <f t="shared" si="158"/>
        <v>5.040800000000001</v>
      </c>
      <c r="BW254" s="25">
        <f t="shared" si="158"/>
        <v>5.080000000000001</v>
      </c>
      <c r="BY254" s="2">
        <v>200</v>
      </c>
      <c r="BZ254" s="2">
        <f>SUM(CB254:CT254)</f>
        <v>3.893</v>
      </c>
      <c r="CB254" s="2">
        <f>IF(BF$56=$BE$2,BF254,"")</f>
      </c>
      <c r="CC254" s="2">
        <f t="shared" si="153"/>
      </c>
      <c r="CD254" s="2">
        <f t="shared" si="153"/>
        <v>3.893</v>
      </c>
      <c r="CE254" s="2">
        <f t="shared" si="153"/>
      </c>
      <c r="CF254" s="2">
        <f t="shared" si="153"/>
      </c>
      <c r="CG254" s="2">
        <f t="shared" si="153"/>
      </c>
      <c r="CH254" s="2">
        <f t="shared" si="153"/>
      </c>
      <c r="CI254" s="2">
        <f t="shared" si="153"/>
      </c>
      <c r="CJ254" s="2">
        <f t="shared" si="153"/>
      </c>
      <c r="CK254" s="2">
        <f t="shared" si="153"/>
      </c>
      <c r="CL254" s="2">
        <f t="shared" si="153"/>
      </c>
      <c r="CM254" s="2">
        <f t="shared" si="154"/>
      </c>
      <c r="CN254" s="2">
        <f t="shared" si="154"/>
      </c>
      <c r="CP254" s="2">
        <f t="shared" si="155"/>
      </c>
      <c r="CQ254" s="2">
        <f t="shared" si="155"/>
      </c>
      <c r="CR254" s="2">
        <f t="shared" si="155"/>
      </c>
      <c r="CS254" s="2">
        <f t="shared" si="155"/>
      </c>
      <c r="CT254" s="2">
        <f t="shared" si="155"/>
      </c>
      <c r="CU254" s="2">
        <f t="shared" si="156"/>
      </c>
      <c r="CV254" s="2">
        <f t="shared" si="157"/>
      </c>
    </row>
    <row r="255" spans="1:55" s="2" customFormat="1" ht="12.75" customHeight="1">
      <c r="A255" s="50"/>
      <c r="B255" s="54"/>
      <c r="C255" s="27"/>
      <c r="D255" s="27"/>
      <c r="E255" s="46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4"/>
      <c r="BC255"/>
    </row>
    <row r="256" spans="1:55" s="2" customFormat="1" ht="12.75" customHeight="1">
      <c r="A256" s="50"/>
      <c r="B256" s="54"/>
      <c r="C256" s="27"/>
      <c r="D256" s="27"/>
      <c r="E256" s="46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4"/>
      <c r="BC256"/>
    </row>
    <row r="257" spans="1:55" s="2" customFormat="1" ht="12.75" customHeight="1">
      <c r="A257" s="50"/>
      <c r="B257" s="54"/>
      <c r="C257" s="27"/>
      <c r="D257" s="27"/>
      <c r="E257" s="46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4"/>
      <c r="BC257"/>
    </row>
    <row r="258" spans="1:55" s="2" customFormat="1" ht="12.75" customHeight="1">
      <c r="A258" s="50"/>
      <c r="B258" s="54"/>
      <c r="C258" s="27"/>
      <c r="D258" s="27"/>
      <c r="E258" s="46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4"/>
      <c r="BC258"/>
    </row>
    <row r="259" spans="1:55" s="2" customFormat="1" ht="12.75" customHeight="1">
      <c r="A259" s="50"/>
      <c r="B259" s="54"/>
      <c r="C259" s="27"/>
      <c r="D259" s="27"/>
      <c r="E259" s="46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4"/>
      <c r="BC259"/>
    </row>
    <row r="260" spans="1:55" s="2" customFormat="1" ht="12.75" customHeight="1">
      <c r="A260" s="50"/>
      <c r="B260" s="54"/>
      <c r="C260" s="27"/>
      <c r="D260" s="27"/>
      <c r="E260" s="46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4"/>
      <c r="BC260"/>
    </row>
    <row r="261" spans="1:55" s="2" customFormat="1" ht="12.75" customHeight="1">
      <c r="A261" s="50"/>
      <c r="B261" s="54"/>
      <c r="C261" s="27"/>
      <c r="D261" s="27"/>
      <c r="E261" s="46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4"/>
      <c r="BC261"/>
    </row>
    <row r="262" spans="1:55" s="2" customFormat="1" ht="12.75" customHeight="1">
      <c r="A262" s="50"/>
      <c r="B262" s="54"/>
      <c r="C262" s="27"/>
      <c r="D262" s="27"/>
      <c r="E262" s="46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4"/>
      <c r="BC262"/>
    </row>
    <row r="263" spans="1:55" s="2" customFormat="1" ht="12.75" customHeight="1">
      <c r="A263" s="50"/>
      <c r="B263" s="54"/>
      <c r="C263" s="27"/>
      <c r="D263" s="27"/>
      <c r="E263" s="46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4"/>
      <c r="BC263"/>
    </row>
    <row r="264" spans="1:55" s="2" customFormat="1" ht="12.75" customHeight="1">
      <c r="A264" s="50"/>
      <c r="B264" s="54"/>
      <c r="C264" s="27"/>
      <c r="D264" s="27"/>
      <c r="E264" s="46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4"/>
      <c r="BC264"/>
    </row>
    <row r="265" spans="1:55" s="2" customFormat="1" ht="12.75" customHeight="1">
      <c r="A265" s="50"/>
      <c r="B265" s="54"/>
      <c r="C265" s="27"/>
      <c r="D265" s="27"/>
      <c r="E265" s="46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4"/>
      <c r="BC265"/>
    </row>
    <row r="266" spans="1:55" s="2" customFormat="1" ht="12.75" customHeight="1">
      <c r="A266" s="50"/>
      <c r="B266" s="54"/>
      <c r="C266" s="27"/>
      <c r="D266" s="27"/>
      <c r="E266" s="46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4"/>
      <c r="BC266"/>
    </row>
    <row r="267" spans="1:55" s="2" customFormat="1" ht="12.75" customHeight="1">
      <c r="A267" s="50"/>
      <c r="B267" s="54"/>
      <c r="C267" s="27"/>
      <c r="D267" s="27"/>
      <c r="E267" s="46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4"/>
      <c r="BC267"/>
    </row>
    <row r="268" spans="1:55" s="2" customFormat="1" ht="12.75" customHeight="1">
      <c r="A268" s="50"/>
      <c r="B268" s="54"/>
      <c r="C268" s="27"/>
      <c r="D268" s="27"/>
      <c r="E268" s="46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4"/>
      <c r="BC268"/>
    </row>
    <row r="269" spans="1:55" s="2" customFormat="1" ht="12.75" customHeight="1">
      <c r="A269" s="50"/>
      <c r="B269" s="54"/>
      <c r="C269" s="27"/>
      <c r="D269" s="27"/>
      <c r="E269" s="46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4"/>
      <c r="BC269"/>
    </row>
    <row r="270" spans="1:55" s="2" customFormat="1" ht="12.75" customHeight="1">
      <c r="A270" s="50"/>
      <c r="B270" s="54"/>
      <c r="C270" s="27"/>
      <c r="D270" s="27"/>
      <c r="E270" s="46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4"/>
      <c r="BC270"/>
    </row>
    <row r="271" spans="1:55" s="2" customFormat="1" ht="12.75" customHeight="1">
      <c r="A271" s="50"/>
      <c r="B271" s="54"/>
      <c r="C271" s="27"/>
      <c r="D271" s="27"/>
      <c r="E271" s="46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4"/>
      <c r="BC271"/>
    </row>
    <row r="272" spans="1:55" s="2" customFormat="1" ht="12.75" customHeight="1">
      <c r="A272" s="50"/>
      <c r="B272" s="54"/>
      <c r="C272" s="27"/>
      <c r="D272" s="27"/>
      <c r="E272" s="46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4"/>
      <c r="BC272"/>
    </row>
    <row r="273" spans="1:55" s="2" customFormat="1" ht="12.75" customHeight="1">
      <c r="A273" s="50"/>
      <c r="B273" s="54"/>
      <c r="C273" s="27"/>
      <c r="D273" s="27"/>
      <c r="E273" s="46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4"/>
      <c r="BC273"/>
    </row>
    <row r="274" spans="1:55" s="2" customFormat="1" ht="12.75" customHeight="1">
      <c r="A274" s="50"/>
      <c r="B274" s="54"/>
      <c r="C274" s="27"/>
      <c r="D274" s="27"/>
      <c r="E274" s="46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4"/>
      <c r="BC274"/>
    </row>
    <row r="275" spans="1:55" s="2" customFormat="1" ht="12.75" customHeight="1">
      <c r="A275" s="50"/>
      <c r="B275" s="54"/>
      <c r="C275" s="27"/>
      <c r="D275" s="27"/>
      <c r="E275" s="46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4"/>
      <c r="BC275"/>
    </row>
    <row r="276" spans="1:55" s="2" customFormat="1" ht="12.75" customHeight="1">
      <c r="A276" s="50"/>
      <c r="B276" s="54"/>
      <c r="C276" s="27"/>
      <c r="D276" s="27"/>
      <c r="E276" s="46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4"/>
      <c r="BC276"/>
    </row>
    <row r="277" spans="1:55" s="2" customFormat="1" ht="12.75" customHeight="1">
      <c r="A277" s="50"/>
      <c r="B277" s="54"/>
      <c r="C277" s="27"/>
      <c r="D277" s="27"/>
      <c r="E277" s="46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4"/>
      <c r="BC277"/>
    </row>
    <row r="278" spans="1:55" s="2" customFormat="1" ht="12.75" customHeight="1">
      <c r="A278" s="50"/>
      <c r="B278" s="54"/>
      <c r="C278" s="27"/>
      <c r="D278" s="27"/>
      <c r="E278" s="46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4"/>
      <c r="BC278"/>
    </row>
    <row r="279" spans="1:55" s="2" customFormat="1" ht="12.75" customHeight="1">
      <c r="A279" s="50"/>
      <c r="B279" s="54"/>
      <c r="C279" s="27"/>
      <c r="D279" s="27"/>
      <c r="E279" s="46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4"/>
      <c r="BC279"/>
    </row>
    <row r="280" spans="1:55" s="2" customFormat="1" ht="12.75" customHeight="1">
      <c r="A280" s="50"/>
      <c r="B280" s="54"/>
      <c r="C280" s="27"/>
      <c r="D280" s="27"/>
      <c r="E280" s="46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4"/>
      <c r="BC280"/>
    </row>
    <row r="281" spans="1:55" s="2" customFormat="1" ht="12.75" customHeight="1">
      <c r="A281" s="50"/>
      <c r="B281" s="54"/>
      <c r="C281" s="27"/>
      <c r="D281" s="27"/>
      <c r="E281" s="46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4"/>
      <c r="BC281"/>
    </row>
    <row r="282" spans="1:55" s="2" customFormat="1" ht="12.75" customHeight="1">
      <c r="A282" s="50"/>
      <c r="B282" s="54"/>
      <c r="C282" s="27"/>
      <c r="D282" s="27"/>
      <c r="E282" s="46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4"/>
      <c r="BC282"/>
    </row>
    <row r="283" spans="1:55" s="2" customFormat="1" ht="12.75" customHeight="1">
      <c r="A283" s="50"/>
      <c r="B283" s="54"/>
      <c r="C283" s="27"/>
      <c r="D283" s="27"/>
      <c r="E283" s="46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4"/>
      <c r="BC283"/>
    </row>
    <row r="284" spans="1:55" s="2" customFormat="1" ht="12.75" customHeight="1">
      <c r="A284" s="50"/>
      <c r="B284" s="54"/>
      <c r="C284" s="27"/>
      <c r="D284" s="27"/>
      <c r="E284" s="46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4"/>
      <c r="BC284"/>
    </row>
    <row r="285" spans="1:55" s="2" customFormat="1" ht="12.75" customHeight="1">
      <c r="A285" s="50"/>
      <c r="B285" s="54"/>
      <c r="C285" s="27"/>
      <c r="D285" s="27"/>
      <c r="E285" s="46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4"/>
      <c r="BC285"/>
    </row>
    <row r="286" spans="1:55" s="2" customFormat="1" ht="12.75" customHeight="1">
      <c r="A286" s="50"/>
      <c r="B286" s="54"/>
      <c r="C286" s="27"/>
      <c r="D286" s="27"/>
      <c r="E286" s="46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4"/>
      <c r="BC286"/>
    </row>
    <row r="287" spans="1:55" s="2" customFormat="1" ht="12.75" customHeight="1">
      <c r="A287" s="50"/>
      <c r="B287" s="54"/>
      <c r="C287" s="27"/>
      <c r="D287" s="27"/>
      <c r="E287" s="46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4"/>
      <c r="BC287"/>
    </row>
    <row r="288" spans="1:55" s="2" customFormat="1" ht="12.75" customHeight="1">
      <c r="A288" s="50"/>
      <c r="B288" s="54"/>
      <c r="C288" s="27"/>
      <c r="D288" s="27"/>
      <c r="E288" s="46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4"/>
      <c r="BC288"/>
    </row>
    <row r="289" spans="1:55" s="2" customFormat="1" ht="12.75" customHeight="1">
      <c r="A289" s="50"/>
      <c r="B289" s="54"/>
      <c r="C289" s="27"/>
      <c r="D289" s="27"/>
      <c r="E289" s="46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4"/>
      <c r="BC289"/>
    </row>
    <row r="290" spans="1:55" s="2" customFormat="1" ht="12.75" customHeight="1">
      <c r="A290" s="50"/>
      <c r="B290" s="54"/>
      <c r="C290" s="27"/>
      <c r="D290" s="27"/>
      <c r="E290" s="46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4"/>
      <c r="BC290"/>
    </row>
    <row r="291" spans="1:55" s="2" customFormat="1" ht="12.75" customHeight="1">
      <c r="A291" s="50"/>
      <c r="B291" s="54"/>
      <c r="C291" s="27"/>
      <c r="D291" s="27"/>
      <c r="E291" s="46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4"/>
      <c r="BC291"/>
    </row>
    <row r="292" spans="1:55" s="2" customFormat="1" ht="12.75" customHeight="1">
      <c r="A292" s="50"/>
      <c r="B292" s="54"/>
      <c r="C292" s="27"/>
      <c r="D292" s="27"/>
      <c r="E292" s="46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4"/>
      <c r="BC292"/>
    </row>
    <row r="293" spans="1:55" s="2" customFormat="1" ht="12.75" customHeight="1">
      <c r="A293" s="50"/>
      <c r="B293" s="54"/>
      <c r="C293" s="27"/>
      <c r="D293" s="27"/>
      <c r="E293" s="46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4"/>
      <c r="BC293"/>
    </row>
    <row r="294" spans="1:55" s="2" customFormat="1" ht="12.75" customHeight="1">
      <c r="A294" s="50"/>
      <c r="B294" s="54"/>
      <c r="C294" s="27"/>
      <c r="D294" s="27"/>
      <c r="E294" s="46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4"/>
      <c r="BC294"/>
    </row>
    <row r="295" spans="1:55" s="2" customFormat="1" ht="12.75" customHeight="1">
      <c r="A295" s="50"/>
      <c r="B295" s="54"/>
      <c r="C295" s="27"/>
      <c r="D295" s="27"/>
      <c r="E295" s="46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4"/>
      <c r="BC295"/>
    </row>
    <row r="296" spans="1:55" s="2" customFormat="1" ht="12.75" customHeight="1">
      <c r="A296" s="50"/>
      <c r="B296" s="54"/>
      <c r="C296" s="27"/>
      <c r="D296" s="27"/>
      <c r="E296" s="46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4"/>
      <c r="BC296"/>
    </row>
    <row r="297" spans="1:55" s="2" customFormat="1" ht="12.75" customHeight="1">
      <c r="A297" s="50"/>
      <c r="B297" s="54"/>
      <c r="C297" s="27"/>
      <c r="D297" s="27"/>
      <c r="E297" s="46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4"/>
      <c r="BC297"/>
    </row>
    <row r="298" spans="1:55" s="2" customFormat="1" ht="12.75" customHeight="1">
      <c r="A298" s="50"/>
      <c r="B298" s="54"/>
      <c r="C298" s="27"/>
      <c r="D298" s="27"/>
      <c r="E298" s="46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4"/>
      <c r="BC298"/>
    </row>
    <row r="299" spans="1:55" s="2" customFormat="1" ht="12.75" customHeight="1">
      <c r="A299" s="50"/>
      <c r="B299" s="54"/>
      <c r="C299" s="27"/>
      <c r="D299" s="27"/>
      <c r="E299" s="46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4"/>
      <c r="BC299"/>
    </row>
    <row r="300" spans="1:55" s="2" customFormat="1" ht="12.75" customHeight="1">
      <c r="A300" s="50"/>
      <c r="B300" s="54"/>
      <c r="C300" s="27"/>
      <c r="D300" s="27"/>
      <c r="E300" s="46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4"/>
      <c r="BC300"/>
    </row>
    <row r="301" spans="1:55" s="2" customFormat="1" ht="12.75" customHeight="1">
      <c r="A301" s="50"/>
      <c r="B301" s="54"/>
      <c r="C301" s="27"/>
      <c r="D301" s="27"/>
      <c r="E301" s="46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4"/>
      <c r="BC301"/>
    </row>
    <row r="302" spans="1:55" s="2" customFormat="1" ht="12.75" customHeight="1">
      <c r="A302" s="50"/>
      <c r="B302" s="54"/>
      <c r="C302" s="27"/>
      <c r="D302" s="27"/>
      <c r="E302" s="46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4"/>
      <c r="BC302"/>
    </row>
    <row r="303" spans="1:55" s="2" customFormat="1" ht="12.75" customHeight="1">
      <c r="A303" s="50"/>
      <c r="B303" s="54"/>
      <c r="C303" s="27"/>
      <c r="D303" s="27"/>
      <c r="E303" s="46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4"/>
      <c r="BC303"/>
    </row>
    <row r="304" spans="1:55" s="2" customFormat="1" ht="12.75" customHeight="1">
      <c r="A304" s="50"/>
      <c r="B304" s="54"/>
      <c r="C304" s="27"/>
      <c r="D304" s="27"/>
      <c r="E304" s="46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4"/>
      <c r="BC304"/>
    </row>
    <row r="305" spans="1:55" s="2" customFormat="1" ht="12.75" customHeight="1">
      <c r="A305" s="50"/>
      <c r="B305" s="54"/>
      <c r="C305" s="27"/>
      <c r="D305" s="27"/>
      <c r="E305" s="46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4"/>
      <c r="BC305"/>
    </row>
    <row r="306" spans="1:55" s="2" customFormat="1" ht="12.75" customHeight="1">
      <c r="A306" s="50"/>
      <c r="B306" s="54"/>
      <c r="C306" s="27"/>
      <c r="D306" s="27"/>
      <c r="E306" s="46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4"/>
      <c r="BC306"/>
    </row>
    <row r="307" spans="1:55" s="2" customFormat="1" ht="12.75" customHeight="1">
      <c r="A307" s="50"/>
      <c r="B307" s="54"/>
      <c r="C307" s="27"/>
      <c r="D307" s="27"/>
      <c r="E307" s="46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4"/>
      <c r="BC307"/>
    </row>
    <row r="308" spans="1:55" s="2" customFormat="1" ht="12.75" customHeight="1">
      <c r="A308" s="50"/>
      <c r="B308" s="54"/>
      <c r="C308" s="27"/>
      <c r="D308" s="27"/>
      <c r="E308" s="46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4"/>
      <c r="BC308"/>
    </row>
    <row r="309" spans="1:55" s="2" customFormat="1" ht="12.75" customHeight="1">
      <c r="A309" s="50"/>
      <c r="B309" s="54"/>
      <c r="C309" s="27"/>
      <c r="D309" s="27"/>
      <c r="E309" s="46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4"/>
      <c r="BC309"/>
    </row>
    <row r="310" spans="1:55" s="2" customFormat="1" ht="12.75" customHeight="1">
      <c r="A310" s="50"/>
      <c r="B310" s="54"/>
      <c r="C310" s="27"/>
      <c r="D310" s="27"/>
      <c r="E310" s="46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4"/>
      <c r="BC310"/>
    </row>
    <row r="311" spans="1:55" s="2" customFormat="1" ht="12.75" customHeight="1">
      <c r="A311" s="50"/>
      <c r="B311" s="54"/>
      <c r="C311" s="27"/>
      <c r="D311" s="27"/>
      <c r="E311" s="46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4"/>
      <c r="BC311"/>
    </row>
    <row r="312" spans="1:55" s="2" customFormat="1" ht="12.75" customHeight="1">
      <c r="A312" s="50"/>
      <c r="B312" s="54"/>
      <c r="C312" s="27"/>
      <c r="D312" s="27"/>
      <c r="E312" s="46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4"/>
      <c r="BC312"/>
    </row>
    <row r="313" spans="1:55" s="2" customFormat="1" ht="12.75" customHeight="1">
      <c r="A313" s="50"/>
      <c r="B313" s="54"/>
      <c r="C313" s="27"/>
      <c r="D313" s="27"/>
      <c r="E313" s="46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4"/>
      <c r="BC313"/>
    </row>
    <row r="314" spans="1:55" s="2" customFormat="1" ht="12.75" customHeight="1">
      <c r="A314" s="50"/>
      <c r="B314" s="54"/>
      <c r="C314" s="27"/>
      <c r="D314" s="27"/>
      <c r="E314" s="46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4"/>
      <c r="BC314"/>
    </row>
    <row r="315" spans="1:55" s="2" customFormat="1" ht="12.75" customHeight="1">
      <c r="A315" s="50"/>
      <c r="B315" s="54"/>
      <c r="C315" s="27"/>
      <c r="D315" s="27"/>
      <c r="E315" s="46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4"/>
      <c r="BC315"/>
    </row>
    <row r="316" spans="1:55" s="2" customFormat="1" ht="12.75" customHeight="1">
      <c r="A316" s="50"/>
      <c r="B316" s="54"/>
      <c r="C316" s="27"/>
      <c r="D316" s="27"/>
      <c r="E316" s="46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4"/>
      <c r="BC316"/>
    </row>
    <row r="317" spans="1:55" s="2" customFormat="1" ht="12.75" customHeight="1">
      <c r="A317" s="50"/>
      <c r="B317" s="54"/>
      <c r="C317" s="27"/>
      <c r="D317" s="27"/>
      <c r="E317" s="46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4"/>
      <c r="BC317"/>
    </row>
    <row r="318" spans="1:55" s="2" customFormat="1" ht="12.75" customHeight="1">
      <c r="A318" s="50"/>
      <c r="B318" s="54"/>
      <c r="C318" s="27"/>
      <c r="D318" s="27"/>
      <c r="E318" s="46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4"/>
      <c r="BC318"/>
    </row>
    <row r="319" spans="1:55" s="2" customFormat="1" ht="12.75" customHeight="1">
      <c r="A319" s="50"/>
      <c r="B319" s="54"/>
      <c r="C319" s="27"/>
      <c r="D319" s="27"/>
      <c r="E319" s="46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4"/>
      <c r="BC319"/>
    </row>
    <row r="320" spans="1:55" s="2" customFormat="1" ht="12.75" customHeight="1">
      <c r="A320" s="50"/>
      <c r="B320" s="54"/>
      <c r="C320" s="27"/>
      <c r="D320" s="27"/>
      <c r="E320" s="46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4"/>
      <c r="BC320"/>
    </row>
    <row r="321" spans="1:55" s="2" customFormat="1" ht="12.75" customHeight="1">
      <c r="A321" s="50"/>
      <c r="B321" s="54"/>
      <c r="C321" s="27"/>
      <c r="D321" s="27"/>
      <c r="E321" s="46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4"/>
      <c r="BC321"/>
    </row>
    <row r="322" spans="1:55" s="2" customFormat="1" ht="12.75" customHeight="1">
      <c r="A322" s="50"/>
      <c r="B322" s="54"/>
      <c r="C322" s="27"/>
      <c r="D322" s="27"/>
      <c r="E322" s="46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4"/>
      <c r="BC322"/>
    </row>
    <row r="323" spans="1:55" s="2" customFormat="1" ht="12.75" customHeight="1">
      <c r="A323" s="50"/>
      <c r="B323" s="54"/>
      <c r="C323" s="27"/>
      <c r="D323" s="27"/>
      <c r="E323" s="46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4"/>
      <c r="BC323"/>
    </row>
    <row r="324" spans="1:55" s="2" customFormat="1" ht="12.75" customHeight="1">
      <c r="A324" s="50"/>
      <c r="B324" s="54"/>
      <c r="C324" s="27"/>
      <c r="D324" s="27"/>
      <c r="E324" s="46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4"/>
      <c r="BC324"/>
    </row>
    <row r="325" spans="1:55" s="2" customFormat="1" ht="12.75" customHeight="1">
      <c r="A325" s="50"/>
      <c r="B325" s="54"/>
      <c r="C325" s="27"/>
      <c r="D325" s="27"/>
      <c r="E325" s="46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4"/>
      <c r="BC325"/>
    </row>
    <row r="326" spans="1:55" s="2" customFormat="1" ht="12.75" customHeight="1">
      <c r="A326" s="50"/>
      <c r="B326" s="54"/>
      <c r="C326" s="27"/>
      <c r="D326" s="27"/>
      <c r="E326" s="46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4"/>
      <c r="BC326"/>
    </row>
    <row r="327" spans="1:55" s="2" customFormat="1" ht="12.75" customHeight="1">
      <c r="A327" s="50"/>
      <c r="B327" s="54"/>
      <c r="C327" s="27"/>
      <c r="D327" s="27"/>
      <c r="E327" s="46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4"/>
      <c r="BC327"/>
    </row>
    <row r="328" spans="1:55" s="2" customFormat="1" ht="12.75" customHeight="1">
      <c r="A328" s="50"/>
      <c r="B328" s="54"/>
      <c r="C328" s="27"/>
      <c r="D328" s="27"/>
      <c r="E328" s="46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4"/>
      <c r="BC328"/>
    </row>
    <row r="329" spans="1:55" s="2" customFormat="1" ht="12.75" customHeight="1">
      <c r="A329" s="50"/>
      <c r="B329" s="54"/>
      <c r="C329" s="27"/>
      <c r="D329" s="27"/>
      <c r="E329" s="46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4"/>
      <c r="BC329"/>
    </row>
    <row r="330" spans="1:55" s="2" customFormat="1" ht="12.75" customHeight="1">
      <c r="A330" s="50"/>
      <c r="B330" s="54"/>
      <c r="C330" s="27"/>
      <c r="D330" s="27"/>
      <c r="E330" s="46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4"/>
      <c r="BC330"/>
    </row>
    <row r="331" spans="1:55" s="2" customFormat="1" ht="12.75" customHeight="1">
      <c r="A331" s="50"/>
      <c r="B331" s="54"/>
      <c r="C331" s="27"/>
      <c r="D331" s="27"/>
      <c r="E331" s="46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4"/>
      <c r="BC331"/>
    </row>
    <row r="332" spans="1:55" s="2" customFormat="1" ht="12.75" customHeight="1">
      <c r="A332" s="50"/>
      <c r="B332" s="54"/>
      <c r="C332" s="27"/>
      <c r="D332" s="27"/>
      <c r="E332" s="46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4"/>
      <c r="BC332"/>
    </row>
    <row r="333" spans="1:55" s="2" customFormat="1" ht="12.75" customHeight="1">
      <c r="A333" s="50"/>
      <c r="B333" s="54"/>
      <c r="C333" s="27"/>
      <c r="D333" s="27"/>
      <c r="E333" s="46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4"/>
      <c r="BC333"/>
    </row>
    <row r="334" spans="1:55" s="2" customFormat="1" ht="12.75" customHeight="1">
      <c r="A334" s="50"/>
      <c r="B334" s="54"/>
      <c r="C334" s="27"/>
      <c r="D334" s="27"/>
      <c r="E334" s="46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4"/>
      <c r="BC334"/>
    </row>
    <row r="335" spans="1:55" s="2" customFormat="1" ht="12.75" customHeight="1">
      <c r="A335" s="50"/>
      <c r="B335" s="54"/>
      <c r="C335" s="27"/>
      <c r="D335" s="27"/>
      <c r="E335" s="46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4"/>
      <c r="BC335"/>
    </row>
    <row r="336" spans="1:55" s="2" customFormat="1" ht="12.75" customHeight="1">
      <c r="A336" s="50"/>
      <c r="B336" s="54"/>
      <c r="C336" s="27"/>
      <c r="D336" s="27"/>
      <c r="E336" s="46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4"/>
      <c r="BC336"/>
    </row>
    <row r="337" spans="1:55" s="2" customFormat="1" ht="12.75" customHeight="1">
      <c r="A337" s="50"/>
      <c r="B337" s="54"/>
      <c r="C337" s="27"/>
      <c r="D337" s="27"/>
      <c r="E337" s="46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4"/>
      <c r="BC337"/>
    </row>
    <row r="338" spans="1:55" s="2" customFormat="1" ht="12.75" customHeight="1">
      <c r="A338" s="50"/>
      <c r="B338" s="54"/>
      <c r="C338" s="27"/>
      <c r="D338" s="27"/>
      <c r="E338" s="46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4"/>
      <c r="BC338"/>
    </row>
    <row r="339" spans="1:55" s="2" customFormat="1" ht="12.75" customHeight="1">
      <c r="A339" s="50"/>
      <c r="B339" s="54"/>
      <c r="C339" s="27"/>
      <c r="D339" s="27"/>
      <c r="E339" s="46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4"/>
      <c r="BC339"/>
    </row>
    <row r="340" spans="1:55" s="2" customFormat="1" ht="12.75" customHeight="1">
      <c r="A340" s="50"/>
      <c r="B340" s="54"/>
      <c r="C340" s="27"/>
      <c r="D340" s="27"/>
      <c r="E340" s="46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4"/>
      <c r="BC340"/>
    </row>
    <row r="341" spans="1:55" s="2" customFormat="1" ht="12.75" customHeight="1">
      <c r="A341" s="50"/>
      <c r="B341" s="54"/>
      <c r="C341" s="27"/>
      <c r="D341" s="27"/>
      <c r="E341" s="46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4"/>
      <c r="BC341"/>
    </row>
    <row r="342" spans="1:55" s="2" customFormat="1" ht="12.75" customHeight="1">
      <c r="A342" s="50"/>
      <c r="B342" s="54"/>
      <c r="C342" s="27"/>
      <c r="D342" s="27"/>
      <c r="E342" s="46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4"/>
      <c r="BC342"/>
    </row>
    <row r="343" spans="1:55" s="2" customFormat="1" ht="12.75" customHeight="1">
      <c r="A343" s="50"/>
      <c r="B343" s="54"/>
      <c r="C343" s="27"/>
      <c r="D343" s="27"/>
      <c r="E343" s="46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4"/>
      <c r="BC343"/>
    </row>
    <row r="344" spans="1:55" s="2" customFormat="1" ht="12.75" customHeight="1">
      <c r="A344" s="50"/>
      <c r="B344" s="54"/>
      <c r="C344" s="27"/>
      <c r="D344" s="27"/>
      <c r="E344" s="46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4"/>
      <c r="BC344"/>
    </row>
    <row r="345" spans="1:55" s="2" customFormat="1" ht="12.75" customHeight="1">
      <c r="A345" s="50"/>
      <c r="B345" s="54"/>
      <c r="C345" s="27"/>
      <c r="D345" s="27"/>
      <c r="E345" s="46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4"/>
      <c r="BC345"/>
    </row>
    <row r="346" spans="1:55" s="2" customFormat="1" ht="12.75" customHeight="1">
      <c r="A346" s="50"/>
      <c r="B346" s="54"/>
      <c r="C346" s="27"/>
      <c r="D346" s="27"/>
      <c r="E346" s="46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4"/>
      <c r="BC346"/>
    </row>
    <row r="347" spans="1:55" s="2" customFormat="1" ht="12.75" customHeight="1">
      <c r="A347" s="50"/>
      <c r="B347" s="54"/>
      <c r="C347" s="27"/>
      <c r="D347" s="27"/>
      <c r="E347" s="46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4"/>
      <c r="BC347"/>
    </row>
    <row r="348" spans="1:55" s="2" customFormat="1" ht="12.75" customHeight="1">
      <c r="A348" s="50"/>
      <c r="B348" s="54"/>
      <c r="C348" s="27"/>
      <c r="D348" s="27"/>
      <c r="E348" s="46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4"/>
      <c r="BC348"/>
    </row>
    <row r="349" spans="1:55" s="2" customFormat="1" ht="12.75" customHeight="1">
      <c r="A349" s="50"/>
      <c r="B349" s="54"/>
      <c r="C349" s="27"/>
      <c r="D349" s="27"/>
      <c r="E349" s="46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4"/>
      <c r="BC349"/>
    </row>
    <row r="350" spans="1:55" s="2" customFormat="1" ht="12.75" customHeight="1">
      <c r="A350" s="50"/>
      <c r="B350" s="54"/>
      <c r="C350" s="27"/>
      <c r="D350" s="27"/>
      <c r="E350" s="46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4"/>
      <c r="BC350"/>
    </row>
    <row r="351" spans="1:55" s="2" customFormat="1" ht="12.75" customHeight="1">
      <c r="A351" s="50"/>
      <c r="B351" s="54"/>
      <c r="C351" s="27"/>
      <c r="D351" s="27"/>
      <c r="E351" s="46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4"/>
      <c r="BC351"/>
    </row>
    <row r="352" spans="1:55" s="2" customFormat="1" ht="12.75" customHeight="1">
      <c r="A352" s="50"/>
      <c r="B352" s="54"/>
      <c r="C352" s="27"/>
      <c r="D352" s="27"/>
      <c r="E352" s="46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4"/>
      <c r="BC352"/>
    </row>
    <row r="353" spans="1:55" s="2" customFormat="1" ht="12.75" customHeight="1">
      <c r="A353" s="50"/>
      <c r="B353" s="54"/>
      <c r="C353" s="27"/>
      <c r="D353" s="27"/>
      <c r="E353" s="46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4"/>
      <c r="BC353"/>
    </row>
    <row r="354" spans="1:55" s="2" customFormat="1" ht="12.75" customHeight="1">
      <c r="A354" s="50"/>
      <c r="B354" s="54"/>
      <c r="C354" s="27"/>
      <c r="D354" s="27"/>
      <c r="E354" s="46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4"/>
      <c r="BC354"/>
    </row>
    <row r="355" spans="1:55" s="2" customFormat="1" ht="12.75" customHeight="1">
      <c r="A355" s="50"/>
      <c r="B355" s="54"/>
      <c r="C355" s="27"/>
      <c r="D355" s="27"/>
      <c r="E355" s="46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4"/>
      <c r="BC355"/>
    </row>
    <row r="356" spans="1:55" s="2" customFormat="1" ht="12.75" customHeight="1">
      <c r="A356" s="50"/>
      <c r="B356" s="54"/>
      <c r="C356" s="27"/>
      <c r="D356" s="27"/>
      <c r="E356" s="46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4"/>
      <c r="BC356"/>
    </row>
    <row r="357" spans="1:55" s="2" customFormat="1" ht="12.75" customHeight="1">
      <c r="A357" s="50"/>
      <c r="B357" s="54"/>
      <c r="C357" s="27"/>
      <c r="D357" s="27"/>
      <c r="E357" s="46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4"/>
      <c r="BC357"/>
    </row>
    <row r="358" spans="1:55" s="2" customFormat="1" ht="12.75" customHeight="1">
      <c r="A358" s="50"/>
      <c r="B358" s="54"/>
      <c r="C358" s="27"/>
      <c r="D358" s="27"/>
      <c r="E358" s="46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4"/>
      <c r="BC358"/>
    </row>
    <row r="359" spans="1:55" s="2" customFormat="1" ht="12.75" customHeight="1">
      <c r="A359" s="50"/>
      <c r="B359" s="54"/>
      <c r="C359" s="27"/>
      <c r="D359" s="27"/>
      <c r="E359" s="46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4"/>
      <c r="BC359"/>
    </row>
    <row r="360" spans="1:55" s="2" customFormat="1" ht="12.75" customHeight="1">
      <c r="A360" s="50"/>
      <c r="B360" s="54"/>
      <c r="C360" s="27"/>
      <c r="D360" s="27"/>
      <c r="E360" s="46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4"/>
      <c r="BC360"/>
    </row>
    <row r="361" spans="1:55" s="2" customFormat="1" ht="12.75" customHeight="1">
      <c r="A361" s="50"/>
      <c r="B361" s="54"/>
      <c r="C361" s="27"/>
      <c r="D361" s="27"/>
      <c r="E361" s="46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4"/>
      <c r="BC361"/>
    </row>
    <row r="362" spans="1:55" s="2" customFormat="1" ht="12.75" customHeight="1">
      <c r="A362" s="50"/>
      <c r="B362" s="54"/>
      <c r="C362" s="27"/>
      <c r="D362" s="27"/>
      <c r="E362" s="46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4"/>
      <c r="BC362"/>
    </row>
    <row r="363" spans="1:55" s="2" customFormat="1" ht="12.75" customHeight="1">
      <c r="A363" s="50"/>
      <c r="B363" s="54"/>
      <c r="C363" s="27"/>
      <c r="D363" s="27"/>
      <c r="E363" s="46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4"/>
      <c r="BC363"/>
    </row>
    <row r="364" spans="1:55" s="2" customFormat="1" ht="12.75" customHeight="1">
      <c r="A364" s="50"/>
      <c r="B364" s="54"/>
      <c r="C364" s="27"/>
      <c r="D364" s="27"/>
      <c r="E364" s="46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4"/>
      <c r="BC364"/>
    </row>
    <row r="365" spans="1:55" s="2" customFormat="1" ht="12.75" customHeight="1">
      <c r="A365" s="50"/>
      <c r="B365" s="54"/>
      <c r="C365" s="27"/>
      <c r="D365" s="27"/>
      <c r="E365" s="46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4"/>
      <c r="BC365"/>
    </row>
    <row r="366" spans="1:55" s="2" customFormat="1" ht="12.75" customHeight="1">
      <c r="A366" s="50"/>
      <c r="B366" s="54"/>
      <c r="C366" s="27"/>
      <c r="D366" s="27"/>
      <c r="E366" s="46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4"/>
      <c r="BC366"/>
    </row>
    <row r="367" spans="1:55" s="2" customFormat="1" ht="12.75" customHeight="1">
      <c r="A367" s="50"/>
      <c r="B367" s="54"/>
      <c r="C367" s="27"/>
      <c r="D367" s="27"/>
      <c r="E367" s="46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4"/>
      <c r="BC367"/>
    </row>
    <row r="368" spans="1:55" s="2" customFormat="1" ht="12.75" customHeight="1">
      <c r="A368" s="50"/>
      <c r="B368" s="54"/>
      <c r="C368" s="27"/>
      <c r="D368" s="27"/>
      <c r="E368" s="46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4"/>
      <c r="BC368"/>
    </row>
    <row r="369" spans="1:55" s="2" customFormat="1" ht="12.75" customHeight="1">
      <c r="A369" s="50"/>
      <c r="B369" s="54"/>
      <c r="C369" s="27"/>
      <c r="D369" s="27"/>
      <c r="E369" s="46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4"/>
      <c r="BC369"/>
    </row>
    <row r="370" spans="1:55" s="2" customFormat="1" ht="12.75" customHeight="1">
      <c r="A370" s="50"/>
      <c r="B370" s="54"/>
      <c r="C370" s="27"/>
      <c r="D370" s="27"/>
      <c r="E370" s="46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4"/>
      <c r="BC370"/>
    </row>
    <row r="371" spans="1:55" s="2" customFormat="1" ht="12.75" customHeight="1">
      <c r="A371" s="50"/>
      <c r="B371" s="54"/>
      <c r="C371" s="27"/>
      <c r="D371" s="27"/>
      <c r="E371" s="46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4"/>
      <c r="BC371"/>
    </row>
    <row r="372" spans="1:55" s="2" customFormat="1" ht="12.75" customHeight="1">
      <c r="A372" s="50"/>
      <c r="B372" s="54"/>
      <c r="C372" s="27"/>
      <c r="D372" s="27"/>
      <c r="E372" s="46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4"/>
      <c r="BC372"/>
    </row>
    <row r="373" spans="1:55" s="2" customFormat="1" ht="12.75" customHeight="1">
      <c r="A373" s="50"/>
      <c r="B373" s="54"/>
      <c r="C373" s="27"/>
      <c r="D373" s="27"/>
      <c r="E373" s="46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4"/>
      <c r="BC373"/>
    </row>
    <row r="374" spans="1:55" s="2" customFormat="1" ht="12.75" customHeight="1">
      <c r="A374" s="50"/>
      <c r="B374" s="54"/>
      <c r="C374" s="27"/>
      <c r="D374" s="27"/>
      <c r="E374" s="46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4"/>
      <c r="BC374"/>
    </row>
    <row r="375" spans="1:55" s="2" customFormat="1" ht="12.75" customHeight="1">
      <c r="A375" s="50"/>
      <c r="B375" s="54"/>
      <c r="C375" s="27"/>
      <c r="D375" s="27"/>
      <c r="E375" s="46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4"/>
      <c r="BC375"/>
    </row>
    <row r="376" spans="1:55" s="2" customFormat="1" ht="12.75" customHeight="1">
      <c r="A376" s="50"/>
      <c r="B376" s="54"/>
      <c r="C376" s="27"/>
      <c r="D376" s="27"/>
      <c r="E376" s="46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4"/>
      <c r="BC376"/>
    </row>
    <row r="377" spans="1:55" s="2" customFormat="1" ht="12.75" customHeight="1">
      <c r="A377" s="50"/>
      <c r="B377" s="54"/>
      <c r="C377" s="27"/>
      <c r="D377" s="27"/>
      <c r="E377" s="46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4"/>
      <c r="BC377"/>
    </row>
    <row r="378" spans="1:55" s="2" customFormat="1" ht="12.75" customHeight="1">
      <c r="A378" s="50"/>
      <c r="B378" s="54"/>
      <c r="C378" s="27"/>
      <c r="D378" s="27"/>
      <c r="E378" s="46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4"/>
      <c r="BC378"/>
    </row>
    <row r="379" spans="1:55" s="2" customFormat="1" ht="12.75" customHeight="1">
      <c r="A379" s="50"/>
      <c r="B379" s="54"/>
      <c r="C379" s="27"/>
      <c r="D379" s="27"/>
      <c r="E379" s="46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4"/>
      <c r="BC379"/>
    </row>
    <row r="380" spans="1:55" s="2" customFormat="1" ht="12.75" customHeight="1">
      <c r="A380" s="50"/>
      <c r="B380" s="54"/>
      <c r="C380" s="27"/>
      <c r="D380" s="27"/>
      <c r="E380" s="46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4"/>
      <c r="BC380"/>
    </row>
    <row r="381" spans="1:55" s="2" customFormat="1" ht="12.75" customHeight="1">
      <c r="A381" s="50"/>
      <c r="B381" s="54"/>
      <c r="C381" s="27"/>
      <c r="D381" s="27"/>
      <c r="E381" s="46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4"/>
      <c r="BC381"/>
    </row>
    <row r="382" spans="1:55" s="2" customFormat="1" ht="12.75" customHeight="1">
      <c r="A382" s="50"/>
      <c r="B382" s="54"/>
      <c r="C382" s="27"/>
      <c r="D382" s="27"/>
      <c r="E382" s="46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4"/>
      <c r="BC382"/>
    </row>
    <row r="383" spans="1:55" s="2" customFormat="1" ht="12.75" customHeight="1">
      <c r="A383" s="50"/>
      <c r="B383" s="54"/>
      <c r="C383" s="27"/>
      <c r="D383" s="27"/>
      <c r="E383" s="46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4"/>
      <c r="BC383"/>
    </row>
    <row r="384" spans="1:55" s="2" customFormat="1" ht="12.75" customHeight="1">
      <c r="A384" s="50"/>
      <c r="B384" s="54"/>
      <c r="C384" s="27"/>
      <c r="D384" s="27"/>
      <c r="E384" s="46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4"/>
      <c r="BC384"/>
    </row>
    <row r="385" spans="1:55" s="2" customFormat="1" ht="12.75" customHeight="1">
      <c r="A385" s="50"/>
      <c r="B385" s="54"/>
      <c r="C385" s="27"/>
      <c r="D385" s="27"/>
      <c r="E385" s="46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4"/>
      <c r="BC385"/>
    </row>
    <row r="386" spans="1:55" s="2" customFormat="1" ht="12.75" customHeight="1">
      <c r="A386" s="50"/>
      <c r="B386" s="54"/>
      <c r="C386" s="27"/>
      <c r="D386" s="27"/>
      <c r="E386" s="46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4"/>
      <c r="BC386"/>
    </row>
    <row r="387" spans="1:55" s="2" customFormat="1" ht="12.75" customHeight="1">
      <c r="A387" s="50"/>
      <c r="B387" s="54"/>
      <c r="C387" s="27"/>
      <c r="D387" s="27"/>
      <c r="E387" s="46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4"/>
      <c r="BC387"/>
    </row>
    <row r="388" spans="1:55" s="2" customFormat="1" ht="12.75" customHeight="1">
      <c r="A388" s="50"/>
      <c r="B388" s="54"/>
      <c r="C388" s="27"/>
      <c r="D388" s="27"/>
      <c r="E388" s="46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4"/>
      <c r="BC388"/>
    </row>
    <row r="389" spans="1:55" s="2" customFormat="1" ht="12.75" customHeight="1">
      <c r="A389" s="50"/>
      <c r="B389" s="54"/>
      <c r="C389" s="27"/>
      <c r="D389" s="27"/>
      <c r="E389" s="46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4"/>
      <c r="BC389"/>
    </row>
    <row r="390" spans="1:55" s="2" customFormat="1" ht="12.75" customHeight="1">
      <c r="A390" s="50"/>
      <c r="B390" s="54"/>
      <c r="C390" s="27"/>
      <c r="D390" s="27"/>
      <c r="E390" s="46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4"/>
      <c r="BC390"/>
    </row>
    <row r="391" spans="1:55" s="2" customFormat="1" ht="12.75" customHeight="1">
      <c r="A391" s="50"/>
      <c r="B391" s="54"/>
      <c r="C391" s="27"/>
      <c r="D391" s="27"/>
      <c r="E391" s="46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4"/>
      <c r="BC391"/>
    </row>
    <row r="392" spans="1:55" s="2" customFormat="1" ht="12.75" customHeight="1">
      <c r="A392" s="50"/>
      <c r="B392" s="54"/>
      <c r="C392" s="27"/>
      <c r="D392" s="27"/>
      <c r="E392" s="46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4"/>
      <c r="BC392"/>
    </row>
    <row r="393" spans="1:55" s="2" customFormat="1" ht="12.75" customHeight="1">
      <c r="A393" s="50"/>
      <c r="B393" s="54"/>
      <c r="C393" s="27"/>
      <c r="D393" s="27"/>
      <c r="E393" s="46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4"/>
      <c r="BC393"/>
    </row>
    <row r="394" spans="1:55" s="2" customFormat="1" ht="12.75" customHeight="1">
      <c r="A394" s="50"/>
      <c r="B394" s="54"/>
      <c r="C394" s="27"/>
      <c r="D394" s="27"/>
      <c r="E394" s="46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4"/>
      <c r="BC394"/>
    </row>
    <row r="395" spans="1:55" s="2" customFormat="1" ht="12.75" customHeight="1">
      <c r="A395" s="50"/>
      <c r="B395" s="54"/>
      <c r="C395" s="27"/>
      <c r="D395" s="27"/>
      <c r="E395" s="46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4"/>
      <c r="BC395"/>
    </row>
    <row r="396" spans="1:55" s="2" customFormat="1" ht="12.75" customHeight="1">
      <c r="A396" s="50"/>
      <c r="B396" s="54"/>
      <c r="C396" s="27"/>
      <c r="D396" s="27"/>
      <c r="E396" s="46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4"/>
      <c r="BC396"/>
    </row>
    <row r="397" spans="1:55" s="2" customFormat="1" ht="12.75" customHeight="1">
      <c r="A397" s="50"/>
      <c r="B397" s="54"/>
      <c r="C397" s="27"/>
      <c r="D397" s="27"/>
      <c r="E397" s="46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4"/>
      <c r="BC397"/>
    </row>
    <row r="398" spans="1:55" s="2" customFormat="1" ht="12.75" customHeight="1">
      <c r="A398" s="50"/>
      <c r="B398" s="54"/>
      <c r="C398" s="27"/>
      <c r="D398" s="27"/>
      <c r="E398" s="46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4"/>
      <c r="BC398"/>
    </row>
    <row r="399" spans="1:55" s="2" customFormat="1" ht="12.75" customHeight="1">
      <c r="A399" s="50"/>
      <c r="B399" s="54"/>
      <c r="C399" s="27"/>
      <c r="D399" s="27"/>
      <c r="E399" s="46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4"/>
      <c r="BC399"/>
    </row>
    <row r="400" spans="1:55" s="2" customFormat="1" ht="12.75" customHeight="1">
      <c r="A400" s="50"/>
      <c r="B400" s="54"/>
      <c r="C400" s="27"/>
      <c r="D400" s="27"/>
      <c r="E400" s="46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4"/>
      <c r="BC400"/>
    </row>
    <row r="401" spans="1:55" s="2" customFormat="1" ht="12.75" customHeight="1">
      <c r="A401" s="50"/>
      <c r="B401" s="54"/>
      <c r="C401" s="27"/>
      <c r="D401" s="27"/>
      <c r="E401" s="46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4"/>
      <c r="BC401"/>
    </row>
    <row r="402" spans="1:55" s="2" customFormat="1" ht="12.75" customHeight="1">
      <c r="A402" s="50"/>
      <c r="B402" s="54"/>
      <c r="C402" s="27"/>
      <c r="D402" s="27"/>
      <c r="E402" s="46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4"/>
      <c r="BC402"/>
    </row>
    <row r="403" spans="1:55" s="2" customFormat="1" ht="12.75" customHeight="1">
      <c r="A403" s="50"/>
      <c r="B403" s="54"/>
      <c r="C403" s="27"/>
      <c r="D403" s="27"/>
      <c r="E403" s="46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4"/>
      <c r="BC403"/>
    </row>
    <row r="404" spans="1:55" s="2" customFormat="1" ht="12.75" customHeight="1">
      <c r="A404" s="50"/>
      <c r="B404" s="54"/>
      <c r="C404" s="27"/>
      <c r="D404" s="27"/>
      <c r="E404" s="46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4"/>
      <c r="BC404"/>
    </row>
    <row r="405" spans="1:55" s="2" customFormat="1" ht="12.75" customHeight="1">
      <c r="A405" s="50"/>
      <c r="B405" s="54"/>
      <c r="C405" s="27"/>
      <c r="D405" s="27"/>
      <c r="E405" s="46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4"/>
      <c r="BC405"/>
    </row>
    <row r="406" spans="1:55" s="2" customFormat="1" ht="12.75" customHeight="1">
      <c r="A406" s="50"/>
      <c r="B406" s="54"/>
      <c r="C406" s="27"/>
      <c r="D406" s="27"/>
      <c r="E406" s="46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4"/>
      <c r="BC406"/>
    </row>
    <row r="407" spans="1:55" s="2" customFormat="1" ht="12.75" customHeight="1">
      <c r="A407" s="50"/>
      <c r="B407" s="54"/>
      <c r="C407" s="27"/>
      <c r="D407" s="27"/>
      <c r="E407" s="46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4"/>
      <c r="BC407"/>
    </row>
    <row r="408" spans="1:55" s="2" customFormat="1" ht="12.75" customHeight="1">
      <c r="A408" s="50"/>
      <c r="B408" s="54"/>
      <c r="C408" s="27"/>
      <c r="D408" s="27"/>
      <c r="E408" s="46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4"/>
      <c r="BC408"/>
    </row>
    <row r="409" spans="1:55" s="2" customFormat="1" ht="12.75" customHeight="1">
      <c r="A409" s="50"/>
      <c r="B409" s="54"/>
      <c r="C409" s="27"/>
      <c r="D409" s="27"/>
      <c r="E409" s="46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4"/>
      <c r="BC409"/>
    </row>
    <row r="410" spans="1:55" s="2" customFormat="1" ht="12.75" customHeight="1">
      <c r="A410" s="50"/>
      <c r="B410" s="54"/>
      <c r="C410" s="27"/>
      <c r="D410" s="27"/>
      <c r="E410" s="46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4"/>
      <c r="BC410"/>
    </row>
    <row r="411" spans="1:55" s="2" customFormat="1" ht="12.75" customHeight="1">
      <c r="A411" s="50"/>
      <c r="B411" s="54"/>
      <c r="C411" s="27"/>
      <c r="D411" s="27"/>
      <c r="E411" s="46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4"/>
      <c r="BC411"/>
    </row>
    <row r="412" spans="1:55" s="2" customFormat="1" ht="12.75" customHeight="1">
      <c r="A412" s="50"/>
      <c r="B412" s="54"/>
      <c r="C412" s="27"/>
      <c r="D412" s="27"/>
      <c r="E412" s="46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4"/>
      <c r="BC412"/>
    </row>
    <row r="413" spans="1:55" s="2" customFormat="1" ht="12.75" customHeight="1">
      <c r="A413" s="50"/>
      <c r="B413" s="54"/>
      <c r="C413" s="27"/>
      <c r="D413" s="27"/>
      <c r="E413" s="46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4"/>
      <c r="BC413"/>
    </row>
    <row r="414" spans="1:55" s="2" customFormat="1" ht="12.75" customHeight="1">
      <c r="A414" s="50"/>
      <c r="B414" s="54"/>
      <c r="C414" s="27"/>
      <c r="D414" s="27"/>
      <c r="E414" s="46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4"/>
      <c r="BC414"/>
    </row>
    <row r="415" spans="1:55" s="2" customFormat="1" ht="12.75" customHeight="1">
      <c r="A415" s="50"/>
      <c r="B415" s="54"/>
      <c r="C415" s="27"/>
      <c r="D415" s="27"/>
      <c r="E415" s="46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4"/>
      <c r="BC415"/>
    </row>
    <row r="416" spans="1:55" s="2" customFormat="1" ht="12.75" customHeight="1">
      <c r="A416" s="50"/>
      <c r="B416" s="54"/>
      <c r="C416" s="27"/>
      <c r="D416" s="27"/>
      <c r="E416" s="46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4"/>
      <c r="BC416"/>
    </row>
    <row r="417" spans="1:55" s="2" customFormat="1" ht="12.75" customHeight="1">
      <c r="A417" s="50"/>
      <c r="B417" s="54"/>
      <c r="C417" s="27"/>
      <c r="D417" s="27"/>
      <c r="E417" s="46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4"/>
      <c r="BC417"/>
    </row>
    <row r="418" spans="1:55" s="2" customFormat="1" ht="12.75" customHeight="1">
      <c r="A418" s="50"/>
      <c r="B418" s="54"/>
      <c r="C418" s="27"/>
      <c r="D418" s="27"/>
      <c r="E418" s="46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4"/>
      <c r="BC418"/>
    </row>
    <row r="419" spans="1:55" s="2" customFormat="1" ht="12.75" customHeight="1">
      <c r="A419" s="50"/>
      <c r="B419" s="54"/>
      <c r="C419" s="27"/>
      <c r="D419" s="27"/>
      <c r="E419" s="46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4"/>
      <c r="BC419"/>
    </row>
    <row r="420" spans="1:55" s="2" customFormat="1" ht="12.75" customHeight="1">
      <c r="A420" s="50"/>
      <c r="B420" s="54"/>
      <c r="C420" s="27"/>
      <c r="D420" s="27"/>
      <c r="E420" s="46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4"/>
      <c r="BC420"/>
    </row>
    <row r="421" spans="1:55" s="2" customFormat="1" ht="12.75" customHeight="1">
      <c r="A421" s="50"/>
      <c r="B421" s="54"/>
      <c r="C421" s="27"/>
      <c r="D421" s="27"/>
      <c r="E421" s="46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4"/>
      <c r="BC421"/>
    </row>
    <row r="422" spans="1:55" s="2" customFormat="1" ht="12.75" customHeight="1">
      <c r="A422" s="50"/>
      <c r="B422" s="54"/>
      <c r="C422" s="27"/>
      <c r="D422" s="27"/>
      <c r="E422" s="46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4"/>
      <c r="BC422"/>
    </row>
    <row r="423" spans="1:55" s="2" customFormat="1" ht="12.75" customHeight="1">
      <c r="A423" s="50"/>
      <c r="B423" s="54"/>
      <c r="C423" s="27"/>
      <c r="D423" s="27"/>
      <c r="E423" s="46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4"/>
      <c r="BC423"/>
    </row>
    <row r="424" spans="1:55" s="2" customFormat="1" ht="12.75" customHeight="1">
      <c r="A424" s="50"/>
      <c r="B424" s="54"/>
      <c r="C424" s="27"/>
      <c r="D424" s="27"/>
      <c r="E424" s="46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4"/>
      <c r="BC424"/>
    </row>
    <row r="425" spans="1:55" s="2" customFormat="1" ht="12.75" customHeight="1">
      <c r="A425" s="50"/>
      <c r="B425" s="54"/>
      <c r="C425" s="27"/>
      <c r="D425" s="27"/>
      <c r="E425" s="46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4"/>
      <c r="BC425"/>
    </row>
    <row r="426" spans="1:55" s="2" customFormat="1" ht="12.75" customHeight="1">
      <c r="A426" s="50"/>
      <c r="B426" s="54"/>
      <c r="C426" s="27"/>
      <c r="D426" s="27"/>
      <c r="E426" s="46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4"/>
      <c r="BC426"/>
    </row>
    <row r="427" spans="1:55" s="2" customFormat="1" ht="12.75" customHeight="1">
      <c r="A427" s="50"/>
      <c r="B427" s="54"/>
      <c r="C427" s="27"/>
      <c r="D427" s="27"/>
      <c r="E427" s="46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4"/>
      <c r="BC427"/>
    </row>
    <row r="428" spans="1:55" s="2" customFormat="1" ht="12.75" customHeight="1">
      <c r="A428" s="50"/>
      <c r="B428" s="54"/>
      <c r="C428" s="27"/>
      <c r="D428" s="27"/>
      <c r="E428" s="46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4"/>
      <c r="BC428"/>
    </row>
    <row r="429" spans="1:55" s="2" customFormat="1" ht="12.75" customHeight="1">
      <c r="A429" s="50"/>
      <c r="B429" s="54"/>
      <c r="C429" s="27"/>
      <c r="D429" s="27"/>
      <c r="E429" s="46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4"/>
      <c r="BC429"/>
    </row>
    <row r="430" spans="1:55" s="2" customFormat="1" ht="12.75" customHeight="1">
      <c r="A430" s="50"/>
      <c r="B430" s="54"/>
      <c r="C430" s="27"/>
      <c r="D430" s="27"/>
      <c r="E430" s="46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4"/>
      <c r="BC430"/>
    </row>
    <row r="431" spans="1:55" s="2" customFormat="1" ht="12.75" customHeight="1">
      <c r="A431" s="50"/>
      <c r="B431" s="54"/>
      <c r="C431" s="27"/>
      <c r="D431" s="27"/>
      <c r="E431" s="46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4"/>
      <c r="BC431"/>
    </row>
    <row r="432" spans="1:55" s="2" customFormat="1" ht="12.75" customHeight="1">
      <c r="A432" s="50"/>
      <c r="B432" s="54"/>
      <c r="C432" s="27"/>
      <c r="D432" s="27"/>
      <c r="E432" s="46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4"/>
      <c r="BC432"/>
    </row>
    <row r="433" spans="1:55" s="2" customFormat="1" ht="12.75" customHeight="1">
      <c r="A433" s="50"/>
      <c r="B433" s="54"/>
      <c r="C433" s="27"/>
      <c r="D433" s="27"/>
      <c r="E433" s="46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4"/>
      <c r="BC433"/>
    </row>
    <row r="434" spans="1:55" s="2" customFormat="1" ht="12.75" customHeight="1">
      <c r="A434" s="50"/>
      <c r="B434" s="54"/>
      <c r="C434" s="27"/>
      <c r="D434" s="27"/>
      <c r="E434" s="46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4"/>
      <c r="BC434"/>
    </row>
    <row r="435" spans="1:55" s="2" customFormat="1" ht="12.75" customHeight="1">
      <c r="A435" s="50"/>
      <c r="B435" s="54"/>
      <c r="C435" s="27"/>
      <c r="D435" s="27"/>
      <c r="E435" s="46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4"/>
      <c r="BC435"/>
    </row>
    <row r="436" spans="1:55" s="2" customFormat="1" ht="12.75" customHeight="1">
      <c r="A436" s="50"/>
      <c r="B436" s="54"/>
      <c r="C436" s="27"/>
      <c r="D436" s="27"/>
      <c r="E436" s="46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4"/>
      <c r="BC436"/>
    </row>
    <row r="437" spans="1:55" s="2" customFormat="1" ht="12.75" customHeight="1">
      <c r="A437" s="50"/>
      <c r="B437" s="54"/>
      <c r="C437" s="27"/>
      <c r="D437" s="27"/>
      <c r="E437" s="46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4"/>
      <c r="BC437"/>
    </row>
    <row r="438" spans="1:55" s="2" customFormat="1" ht="12.75" customHeight="1">
      <c r="A438" s="50"/>
      <c r="B438" s="54"/>
      <c r="C438" s="27"/>
      <c r="D438" s="27"/>
      <c r="E438" s="46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4"/>
      <c r="BC438"/>
    </row>
    <row r="439" spans="1:55" s="2" customFormat="1" ht="12.75" customHeight="1">
      <c r="A439" s="50"/>
      <c r="B439" s="54"/>
      <c r="C439" s="27"/>
      <c r="D439" s="27"/>
      <c r="E439" s="46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4"/>
      <c r="BC439"/>
    </row>
    <row r="440" spans="1:55" s="2" customFormat="1" ht="12.75" customHeight="1">
      <c r="A440" s="50"/>
      <c r="B440" s="54"/>
      <c r="C440" s="27"/>
      <c r="D440" s="27"/>
      <c r="E440" s="46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4"/>
      <c r="BC440"/>
    </row>
    <row r="441" spans="1:55" s="2" customFormat="1" ht="12.75" customHeight="1">
      <c r="A441" s="50"/>
      <c r="B441" s="54"/>
      <c r="C441" s="27"/>
      <c r="D441" s="27"/>
      <c r="E441" s="46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4"/>
      <c r="BC441"/>
    </row>
    <row r="442" spans="1:55" s="2" customFormat="1" ht="12.75" customHeight="1">
      <c r="A442" s="50"/>
      <c r="B442" s="54"/>
      <c r="C442" s="27"/>
      <c r="D442" s="27"/>
      <c r="E442" s="46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4"/>
      <c r="BC442"/>
    </row>
    <row r="443" spans="1:55" s="2" customFormat="1" ht="12.75" customHeight="1">
      <c r="A443" s="50"/>
      <c r="B443" s="54"/>
      <c r="C443" s="27"/>
      <c r="D443" s="27"/>
      <c r="E443" s="46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4"/>
      <c r="BC443"/>
    </row>
    <row r="444" spans="1:55" s="2" customFormat="1" ht="12.75" customHeight="1">
      <c r="A444" s="50"/>
      <c r="B444" s="54"/>
      <c r="C444" s="27"/>
      <c r="D444" s="27"/>
      <c r="E444" s="46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4"/>
      <c r="BC444"/>
    </row>
    <row r="445" spans="1:55" s="2" customFormat="1" ht="12.75" customHeight="1">
      <c r="A445" s="50"/>
      <c r="B445" s="54"/>
      <c r="C445" s="27"/>
      <c r="D445" s="27"/>
      <c r="E445" s="46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4"/>
      <c r="BC445"/>
    </row>
    <row r="446" spans="1:55" s="2" customFormat="1" ht="12.75" customHeight="1">
      <c r="A446" s="50"/>
      <c r="B446" s="54"/>
      <c r="C446" s="27"/>
      <c r="D446" s="27"/>
      <c r="E446" s="46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4"/>
      <c r="BC446"/>
    </row>
    <row r="447" spans="1:55" s="2" customFormat="1" ht="12.75" customHeight="1">
      <c r="A447" s="50"/>
      <c r="B447" s="54"/>
      <c r="C447" s="27"/>
      <c r="D447" s="27"/>
      <c r="E447" s="46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4"/>
      <c r="BC447"/>
    </row>
    <row r="448" spans="1:55" s="2" customFormat="1" ht="12.75" customHeight="1">
      <c r="A448" s="50"/>
      <c r="B448" s="54"/>
      <c r="C448" s="27"/>
      <c r="D448" s="27"/>
      <c r="E448" s="46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4"/>
      <c r="BC448"/>
    </row>
    <row r="449" spans="1:55" s="2" customFormat="1" ht="12.75" customHeight="1">
      <c r="A449" s="50"/>
      <c r="B449" s="54"/>
      <c r="C449" s="27"/>
      <c r="D449" s="27"/>
      <c r="E449" s="46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4"/>
      <c r="BC449"/>
    </row>
    <row r="450" spans="1:55" s="2" customFormat="1" ht="12.75" customHeight="1">
      <c r="A450" s="50"/>
      <c r="B450" s="54"/>
      <c r="C450" s="27"/>
      <c r="D450" s="27"/>
      <c r="E450" s="46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4"/>
      <c r="BC450"/>
    </row>
    <row r="451" spans="1:55" s="2" customFormat="1" ht="12.75" customHeight="1">
      <c r="A451" s="50"/>
      <c r="B451" s="54"/>
      <c r="C451" s="27"/>
      <c r="D451" s="27"/>
      <c r="E451" s="46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4"/>
      <c r="BC451"/>
    </row>
    <row r="452" spans="1:55" s="2" customFormat="1" ht="12.75" customHeight="1">
      <c r="A452" s="50"/>
      <c r="B452" s="54"/>
      <c r="C452" s="27"/>
      <c r="D452" s="27"/>
      <c r="E452" s="46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4"/>
      <c r="BC452"/>
    </row>
    <row r="453" spans="1:55" s="2" customFormat="1" ht="12.75" customHeight="1">
      <c r="A453" s="50"/>
      <c r="B453" s="54"/>
      <c r="C453" s="27"/>
      <c r="D453" s="27"/>
      <c r="E453" s="46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4"/>
      <c r="BC453"/>
    </row>
    <row r="454" spans="1:55" s="2" customFormat="1" ht="12.75" customHeight="1">
      <c r="A454" s="50"/>
      <c r="B454" s="54"/>
      <c r="C454" s="27"/>
      <c r="D454" s="27"/>
      <c r="E454" s="46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4"/>
      <c r="BC454"/>
    </row>
    <row r="455" spans="1:55" s="2" customFormat="1" ht="12.75" customHeight="1">
      <c r="A455" s="50"/>
      <c r="B455" s="54"/>
      <c r="C455" s="27"/>
      <c r="D455" s="27"/>
      <c r="E455" s="46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4"/>
      <c r="BC455"/>
    </row>
    <row r="456" spans="1:55" s="2" customFormat="1" ht="12.75" customHeight="1">
      <c r="A456" s="50"/>
      <c r="B456" s="54"/>
      <c r="C456" s="27"/>
      <c r="D456" s="27"/>
      <c r="E456" s="46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4"/>
      <c r="BC456"/>
    </row>
    <row r="457" spans="1:55" s="2" customFormat="1" ht="12.75" customHeight="1">
      <c r="A457" s="50"/>
      <c r="B457" s="54"/>
      <c r="C457" s="27"/>
      <c r="D457" s="27"/>
      <c r="E457" s="46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4"/>
      <c r="BC457"/>
    </row>
    <row r="458" spans="1:55" s="2" customFormat="1" ht="12.75" customHeight="1">
      <c r="A458" s="50"/>
      <c r="B458" s="54"/>
      <c r="C458" s="27"/>
      <c r="D458" s="27"/>
      <c r="E458" s="46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4"/>
      <c r="BC458"/>
    </row>
    <row r="459" spans="1:55" s="2" customFormat="1" ht="12.75" customHeight="1">
      <c r="A459" s="50"/>
      <c r="B459" s="54"/>
      <c r="C459" s="27"/>
      <c r="D459" s="27"/>
      <c r="E459" s="46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4"/>
      <c r="BC459"/>
    </row>
    <row r="460" spans="1:55" s="2" customFormat="1" ht="12.75" customHeight="1">
      <c r="A460" s="50"/>
      <c r="B460" s="54"/>
      <c r="C460" s="27"/>
      <c r="D460" s="27"/>
      <c r="E460" s="46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4"/>
      <c r="BC460"/>
    </row>
    <row r="461" spans="1:55" s="2" customFormat="1" ht="12.75" customHeight="1">
      <c r="A461" s="50"/>
      <c r="B461" s="54"/>
      <c r="C461" s="27"/>
      <c r="D461" s="27"/>
      <c r="E461" s="46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4"/>
      <c r="BC461"/>
    </row>
    <row r="462" spans="1:55" s="2" customFormat="1" ht="12.75" customHeight="1">
      <c r="A462" s="50"/>
      <c r="B462" s="54"/>
      <c r="C462" s="27"/>
      <c r="D462" s="27"/>
      <c r="E462" s="46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4"/>
      <c r="BC462"/>
    </row>
    <row r="463" spans="1:55" s="2" customFormat="1" ht="12.75" customHeight="1">
      <c r="A463" s="50"/>
      <c r="B463" s="54"/>
      <c r="C463" s="27"/>
      <c r="D463" s="27"/>
      <c r="E463" s="46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4"/>
      <c r="BC463"/>
    </row>
    <row r="464" spans="1:55" s="2" customFormat="1" ht="12.75" customHeight="1">
      <c r="A464" s="50"/>
      <c r="B464" s="54"/>
      <c r="C464" s="27"/>
      <c r="D464" s="27"/>
      <c r="E464" s="46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4"/>
      <c r="BC464"/>
    </row>
    <row r="465" spans="1:55" s="2" customFormat="1" ht="12.75" customHeight="1">
      <c r="A465" s="50"/>
      <c r="B465" s="54"/>
      <c r="C465" s="27"/>
      <c r="D465" s="27"/>
      <c r="E465" s="46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4"/>
      <c r="BC465"/>
    </row>
    <row r="466" spans="1:55" s="2" customFormat="1" ht="12.75" customHeight="1">
      <c r="A466" s="50"/>
      <c r="B466" s="54"/>
      <c r="C466" s="27"/>
      <c r="D466" s="27"/>
      <c r="E466" s="46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4"/>
      <c r="BC466"/>
    </row>
    <row r="467" spans="1:55" s="2" customFormat="1" ht="12.75" customHeight="1">
      <c r="A467" s="50"/>
      <c r="B467" s="54"/>
      <c r="C467" s="27"/>
      <c r="D467" s="27"/>
      <c r="E467" s="46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4"/>
      <c r="BC467"/>
    </row>
    <row r="468" spans="1:55" s="2" customFormat="1" ht="12.75" customHeight="1">
      <c r="A468" s="50"/>
      <c r="B468" s="54"/>
      <c r="C468" s="27"/>
      <c r="D468" s="27"/>
      <c r="E468" s="46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4"/>
      <c r="BC468"/>
    </row>
    <row r="469" spans="1:55" s="2" customFormat="1" ht="12.75" customHeight="1">
      <c r="A469" s="50"/>
      <c r="B469" s="54"/>
      <c r="C469" s="27"/>
      <c r="D469" s="27"/>
      <c r="E469" s="46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4"/>
      <c r="BC469"/>
    </row>
    <row r="470" spans="1:55" s="2" customFormat="1" ht="12.75" customHeight="1">
      <c r="A470" s="50"/>
      <c r="B470" s="54"/>
      <c r="C470" s="27"/>
      <c r="D470" s="27"/>
      <c r="E470" s="46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4"/>
      <c r="BC470"/>
    </row>
    <row r="471" spans="1:55" s="2" customFormat="1" ht="12.75" customHeight="1">
      <c r="A471" s="50"/>
      <c r="B471" s="54"/>
      <c r="C471" s="27"/>
      <c r="D471" s="27"/>
      <c r="E471" s="46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4"/>
      <c r="BC471"/>
    </row>
    <row r="472" spans="1:55" s="2" customFormat="1" ht="12.75" customHeight="1">
      <c r="A472" s="50"/>
      <c r="B472" s="54"/>
      <c r="C472" s="27"/>
      <c r="D472" s="27"/>
      <c r="E472" s="46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4"/>
      <c r="BC472"/>
    </row>
    <row r="473" spans="1:55" s="2" customFormat="1" ht="12.75" customHeight="1">
      <c r="A473" s="50"/>
      <c r="B473" s="54"/>
      <c r="C473" s="27"/>
      <c r="D473" s="27"/>
      <c r="E473" s="46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4"/>
      <c r="BC473"/>
    </row>
    <row r="474" spans="1:55" s="2" customFormat="1" ht="12.75" customHeight="1">
      <c r="A474" s="50"/>
      <c r="B474" s="54"/>
      <c r="C474" s="27"/>
      <c r="D474" s="27"/>
      <c r="E474" s="46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4"/>
      <c r="BC474"/>
    </row>
    <row r="475" spans="1:55" s="2" customFormat="1" ht="12.75" customHeight="1">
      <c r="A475" s="50"/>
      <c r="B475" s="54"/>
      <c r="C475" s="27"/>
      <c r="D475" s="27"/>
      <c r="E475" s="46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4"/>
      <c r="BC475"/>
    </row>
    <row r="476" spans="1:55" s="2" customFormat="1" ht="12.75" customHeight="1">
      <c r="A476" s="50"/>
      <c r="B476" s="54"/>
      <c r="C476" s="27"/>
      <c r="D476" s="27"/>
      <c r="E476" s="46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4"/>
      <c r="BC476"/>
    </row>
    <row r="477" spans="1:55" s="2" customFormat="1" ht="12.75" customHeight="1">
      <c r="A477" s="50"/>
      <c r="B477" s="54"/>
      <c r="C477" s="27"/>
      <c r="D477" s="27"/>
      <c r="E477" s="46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4"/>
      <c r="BC477"/>
    </row>
    <row r="478" spans="1:55" s="2" customFormat="1" ht="12.75" customHeight="1">
      <c r="A478" s="50"/>
      <c r="B478" s="54"/>
      <c r="C478" s="27"/>
      <c r="D478" s="27"/>
      <c r="E478" s="46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4"/>
      <c r="BC478"/>
    </row>
    <row r="479" spans="1:55" s="2" customFormat="1" ht="12.75" customHeight="1">
      <c r="A479" s="50"/>
      <c r="B479" s="54"/>
      <c r="C479" s="27"/>
      <c r="D479" s="27"/>
      <c r="E479" s="46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4"/>
      <c r="BC479"/>
    </row>
    <row r="480" spans="1:55" s="2" customFormat="1" ht="12.75" customHeight="1">
      <c r="A480" s="50"/>
      <c r="B480" s="54"/>
      <c r="C480" s="27"/>
      <c r="D480" s="27"/>
      <c r="E480" s="46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4"/>
      <c r="BC480"/>
    </row>
    <row r="481" spans="1:55" s="2" customFormat="1" ht="12.75" customHeight="1">
      <c r="A481" s="50"/>
      <c r="B481" s="54"/>
      <c r="C481" s="27"/>
      <c r="D481" s="27"/>
      <c r="E481" s="46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4"/>
      <c r="BC481"/>
    </row>
    <row r="482" spans="1:55" s="2" customFormat="1" ht="12.75" customHeight="1">
      <c r="A482" s="50"/>
      <c r="B482" s="54"/>
      <c r="C482" s="27"/>
      <c r="D482" s="27"/>
      <c r="E482" s="46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4"/>
      <c r="BC482"/>
    </row>
    <row r="483" spans="1:55" s="2" customFormat="1" ht="12.75" customHeight="1">
      <c r="A483" s="50"/>
      <c r="B483" s="54"/>
      <c r="C483" s="27"/>
      <c r="D483" s="27"/>
      <c r="E483" s="46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4"/>
      <c r="BC483"/>
    </row>
    <row r="484" spans="1:55" s="2" customFormat="1" ht="12.75" customHeight="1">
      <c r="A484" s="50"/>
      <c r="B484" s="54"/>
      <c r="C484" s="27"/>
      <c r="D484" s="27"/>
      <c r="E484" s="46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4"/>
      <c r="BC484"/>
    </row>
    <row r="485" spans="1:55" s="2" customFormat="1" ht="12.75" customHeight="1">
      <c r="A485" s="50"/>
      <c r="B485" s="54"/>
      <c r="C485" s="27"/>
      <c r="D485" s="27"/>
      <c r="E485" s="46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4"/>
      <c r="BC485"/>
    </row>
    <row r="486" spans="1:55" s="2" customFormat="1" ht="12.75" customHeight="1">
      <c r="A486" s="50"/>
      <c r="B486" s="54"/>
      <c r="C486" s="27"/>
      <c r="D486" s="27"/>
      <c r="E486" s="46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4"/>
      <c r="BC486"/>
    </row>
    <row r="487" spans="1:55" s="2" customFormat="1" ht="12.75" customHeight="1">
      <c r="A487" s="50"/>
      <c r="B487" s="54"/>
      <c r="C487" s="27"/>
      <c r="D487" s="27"/>
      <c r="E487" s="46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4"/>
      <c r="BC487"/>
    </row>
    <row r="488" spans="1:55" s="2" customFormat="1" ht="12.75" customHeight="1">
      <c r="A488" s="50"/>
      <c r="B488" s="54"/>
      <c r="C488" s="27"/>
      <c r="D488" s="27"/>
      <c r="E488" s="46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4"/>
      <c r="BC488"/>
    </row>
    <row r="489" spans="1:55" s="2" customFormat="1" ht="12.75" customHeight="1">
      <c r="A489" s="50"/>
      <c r="B489" s="54"/>
      <c r="C489" s="27"/>
      <c r="D489" s="27"/>
      <c r="E489" s="46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4"/>
      <c r="BC489"/>
    </row>
    <row r="490" spans="1:55" s="2" customFormat="1" ht="12.75" customHeight="1">
      <c r="A490" s="50"/>
      <c r="B490" s="54"/>
      <c r="C490" s="27"/>
      <c r="D490" s="27"/>
      <c r="E490" s="46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4"/>
      <c r="BC490"/>
    </row>
    <row r="491" spans="1:55" s="2" customFormat="1" ht="12.75" customHeight="1">
      <c r="A491" s="50"/>
      <c r="B491" s="54"/>
      <c r="C491" s="27"/>
      <c r="D491" s="27"/>
      <c r="E491" s="46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4"/>
      <c r="BC491"/>
    </row>
    <row r="492" spans="1:55" s="2" customFormat="1" ht="12.75" customHeight="1">
      <c r="A492" s="50"/>
      <c r="B492" s="54"/>
      <c r="C492" s="27"/>
      <c r="D492" s="27"/>
      <c r="E492" s="46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4"/>
      <c r="BC492"/>
    </row>
    <row r="493" spans="1:55" s="2" customFormat="1" ht="12.75" customHeight="1">
      <c r="A493" s="50"/>
      <c r="B493" s="54"/>
      <c r="C493" s="27"/>
      <c r="D493" s="27"/>
      <c r="E493" s="46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4"/>
      <c r="BC493"/>
    </row>
    <row r="494" spans="1:55" s="2" customFormat="1" ht="12.75" customHeight="1">
      <c r="A494" s="50"/>
      <c r="B494" s="54"/>
      <c r="C494" s="27"/>
      <c r="D494" s="27"/>
      <c r="E494" s="46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4"/>
      <c r="BC494"/>
    </row>
    <row r="495" spans="1:55" s="2" customFormat="1" ht="12.75" customHeight="1">
      <c r="A495" s="50"/>
      <c r="B495" s="54"/>
      <c r="C495" s="27"/>
      <c r="D495" s="27"/>
      <c r="E495" s="46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4"/>
      <c r="BC495"/>
    </row>
    <row r="496" spans="1:55" s="2" customFormat="1" ht="12.75" customHeight="1">
      <c r="A496" s="50"/>
      <c r="B496" s="54"/>
      <c r="C496" s="27"/>
      <c r="D496" s="27"/>
      <c r="E496" s="46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4"/>
      <c r="BC496"/>
    </row>
    <row r="497" spans="1:55" s="2" customFormat="1" ht="12.75" customHeight="1">
      <c r="A497" s="50"/>
      <c r="B497" s="54"/>
      <c r="C497" s="27"/>
      <c r="D497" s="27"/>
      <c r="E497" s="46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4"/>
      <c r="BC497"/>
    </row>
    <row r="498" spans="1:55" s="2" customFormat="1" ht="12.75" customHeight="1">
      <c r="A498" s="50"/>
      <c r="B498" s="54"/>
      <c r="C498" s="27"/>
      <c r="D498" s="27"/>
      <c r="E498" s="46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4"/>
      <c r="BC498"/>
    </row>
    <row r="499" spans="1:55" s="2" customFormat="1" ht="12.75" customHeight="1">
      <c r="A499" s="50"/>
      <c r="B499" s="54"/>
      <c r="C499" s="27"/>
      <c r="D499" s="27"/>
      <c r="E499" s="46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4"/>
      <c r="BC499"/>
    </row>
    <row r="500" spans="1:55" s="2" customFormat="1" ht="12.75" customHeight="1">
      <c r="A500" s="50"/>
      <c r="B500" s="54"/>
      <c r="C500" s="27"/>
      <c r="D500" s="27"/>
      <c r="E500" s="46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4"/>
      <c r="BC500"/>
    </row>
    <row r="501" spans="1:55" s="2" customFormat="1" ht="12.75" customHeight="1">
      <c r="A501" s="50"/>
      <c r="B501" s="54"/>
      <c r="C501" s="27"/>
      <c r="D501" s="27"/>
      <c r="E501" s="46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4"/>
      <c r="BC501"/>
    </row>
    <row r="502" spans="1:55" s="2" customFormat="1" ht="12.75" customHeight="1">
      <c r="A502" s="50"/>
      <c r="B502" s="54"/>
      <c r="C502" s="27"/>
      <c r="D502" s="27"/>
      <c r="E502" s="46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4"/>
      <c r="BC502"/>
    </row>
    <row r="503" spans="1:55" s="2" customFormat="1" ht="12.75" customHeight="1">
      <c r="A503" s="50"/>
      <c r="B503" s="54"/>
      <c r="C503" s="27"/>
      <c r="D503" s="27"/>
      <c r="E503" s="46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4"/>
      <c r="BC503"/>
    </row>
    <row r="504" spans="1:55" s="2" customFormat="1" ht="12.75" customHeight="1">
      <c r="A504" s="50"/>
      <c r="B504" s="54"/>
      <c r="C504" s="27"/>
      <c r="D504" s="27"/>
      <c r="E504" s="46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4"/>
      <c r="BC504"/>
    </row>
    <row r="505" spans="1:55" s="2" customFormat="1" ht="12.75" customHeight="1">
      <c r="A505" s="50"/>
      <c r="B505" s="54"/>
      <c r="C505" s="27"/>
      <c r="D505" s="27"/>
      <c r="E505" s="46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4"/>
      <c r="BC505"/>
    </row>
    <row r="506" spans="1:55" s="2" customFormat="1" ht="12.75" customHeight="1">
      <c r="A506" s="50"/>
      <c r="B506" s="54"/>
      <c r="C506" s="27"/>
      <c r="D506" s="27"/>
      <c r="E506" s="46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4"/>
      <c r="BC506"/>
    </row>
    <row r="507" spans="1:55" s="2" customFormat="1" ht="12.75" customHeight="1">
      <c r="A507" s="50"/>
      <c r="B507" s="54"/>
      <c r="C507" s="27"/>
      <c r="D507" s="27"/>
      <c r="E507" s="46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4"/>
      <c r="BC507"/>
    </row>
    <row r="508" spans="1:55" s="2" customFormat="1" ht="12.75" customHeight="1">
      <c r="A508" s="50"/>
      <c r="B508" s="54"/>
      <c r="C508" s="27"/>
      <c r="D508" s="27"/>
      <c r="E508" s="46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4"/>
      <c r="BC508"/>
    </row>
    <row r="509" spans="1:55" s="2" customFormat="1" ht="12.75" customHeight="1">
      <c r="A509" s="50"/>
      <c r="B509" s="54"/>
      <c r="C509" s="27"/>
      <c r="D509" s="27"/>
      <c r="E509" s="46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4"/>
      <c r="BC509"/>
    </row>
    <row r="510" spans="1:55" s="2" customFormat="1" ht="12.75" customHeight="1">
      <c r="A510" s="50"/>
      <c r="B510" s="54"/>
      <c r="C510" s="27"/>
      <c r="D510" s="27"/>
      <c r="E510" s="46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4"/>
      <c r="BC510"/>
    </row>
    <row r="511" spans="1:55" s="2" customFormat="1" ht="12.75" customHeight="1">
      <c r="A511" s="50"/>
      <c r="B511" s="54"/>
      <c r="C511" s="27"/>
      <c r="D511" s="27"/>
      <c r="E511" s="46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4"/>
      <c r="BC511"/>
    </row>
    <row r="512" spans="1:55" s="2" customFormat="1" ht="12.75" customHeight="1">
      <c r="A512" s="50"/>
      <c r="B512" s="54"/>
      <c r="C512" s="27"/>
      <c r="D512" s="27"/>
      <c r="E512" s="46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4"/>
      <c r="BC512"/>
    </row>
    <row r="513" spans="1:55" s="2" customFormat="1" ht="12.75" customHeight="1">
      <c r="A513" s="50"/>
      <c r="B513" s="54"/>
      <c r="C513" s="27"/>
      <c r="D513" s="27"/>
      <c r="E513" s="46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4"/>
      <c r="BC513"/>
    </row>
    <row r="514" spans="1:55" s="2" customFormat="1" ht="12.75" customHeight="1">
      <c r="A514" s="50"/>
      <c r="B514" s="54"/>
      <c r="C514" s="27"/>
      <c r="D514" s="27"/>
      <c r="E514" s="46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4"/>
      <c r="BC514"/>
    </row>
    <row r="515" spans="1:55" s="2" customFormat="1" ht="12.75" customHeight="1">
      <c r="A515" s="50"/>
      <c r="B515" s="54"/>
      <c r="C515" s="27"/>
      <c r="D515" s="27"/>
      <c r="E515" s="46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4"/>
      <c r="BC515"/>
    </row>
    <row r="516" spans="1:55" s="2" customFormat="1" ht="12.75" customHeight="1">
      <c r="A516" s="50"/>
      <c r="B516" s="54"/>
      <c r="C516" s="27"/>
      <c r="D516" s="27"/>
      <c r="E516" s="46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4"/>
      <c r="BC516"/>
    </row>
    <row r="517" spans="1:55" s="2" customFormat="1" ht="12.75" customHeight="1">
      <c r="A517" s="50"/>
      <c r="B517" s="54"/>
      <c r="C517" s="27"/>
      <c r="D517" s="27"/>
      <c r="E517" s="46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4"/>
      <c r="BC517"/>
    </row>
    <row r="518" spans="1:55" s="2" customFormat="1" ht="12.75" customHeight="1">
      <c r="A518" s="50"/>
      <c r="B518" s="54"/>
      <c r="C518" s="27"/>
      <c r="D518" s="27"/>
      <c r="E518" s="46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4"/>
      <c r="BC518"/>
    </row>
    <row r="519" spans="1:55" s="2" customFormat="1" ht="12.75" customHeight="1">
      <c r="A519" s="50"/>
      <c r="B519" s="54"/>
      <c r="C519" s="27"/>
      <c r="D519" s="27"/>
      <c r="E519" s="46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4"/>
      <c r="BC519"/>
    </row>
    <row r="520" spans="1:55" s="2" customFormat="1" ht="12.75" customHeight="1">
      <c r="A520" s="50"/>
      <c r="B520" s="54"/>
      <c r="C520" s="27"/>
      <c r="D520" s="27"/>
      <c r="E520" s="46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4"/>
      <c r="BC520"/>
    </row>
    <row r="521" spans="1:55" s="2" customFormat="1" ht="12.75" customHeight="1">
      <c r="A521" s="50"/>
      <c r="B521" s="54"/>
      <c r="C521" s="27"/>
      <c r="D521" s="27"/>
      <c r="E521" s="46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4"/>
      <c r="BC521"/>
    </row>
    <row r="522" spans="1:55" s="2" customFormat="1" ht="12.75" customHeight="1">
      <c r="A522" s="50"/>
      <c r="B522" s="54"/>
      <c r="C522" s="27"/>
      <c r="D522" s="27"/>
      <c r="E522" s="46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4"/>
      <c r="BC522"/>
    </row>
    <row r="523" spans="1:55" s="2" customFormat="1" ht="12.75" customHeight="1">
      <c r="A523" s="50"/>
      <c r="B523" s="54"/>
      <c r="C523" s="27"/>
      <c r="D523" s="27"/>
      <c r="E523" s="46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4"/>
      <c r="BC523"/>
    </row>
    <row r="524" spans="1:55" s="2" customFormat="1" ht="12.75" customHeight="1">
      <c r="A524" s="50"/>
      <c r="B524" s="54"/>
      <c r="C524" s="27"/>
      <c r="D524" s="27"/>
      <c r="E524" s="46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4"/>
      <c r="BC524"/>
    </row>
    <row r="525" spans="1:55" s="2" customFormat="1" ht="12.75" customHeight="1">
      <c r="A525" s="50"/>
      <c r="B525" s="54"/>
      <c r="C525" s="27"/>
      <c r="D525" s="27"/>
      <c r="E525" s="46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4"/>
      <c r="BC525"/>
    </row>
    <row r="526" spans="1:55" s="2" customFormat="1" ht="12.75" customHeight="1">
      <c r="A526" s="50"/>
      <c r="B526" s="54"/>
      <c r="C526" s="27"/>
      <c r="D526" s="27"/>
      <c r="E526" s="46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4"/>
      <c r="BC526"/>
    </row>
    <row r="527" spans="1:55" s="2" customFormat="1" ht="12.75" customHeight="1">
      <c r="A527" s="50"/>
      <c r="B527" s="54"/>
      <c r="C527" s="27"/>
      <c r="D527" s="27"/>
      <c r="E527" s="46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4"/>
      <c r="BC527"/>
    </row>
    <row r="528" spans="1:55" s="2" customFormat="1" ht="12.75" customHeight="1">
      <c r="A528" s="50"/>
      <c r="B528" s="54"/>
      <c r="C528" s="27"/>
      <c r="D528" s="27"/>
      <c r="E528" s="46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4"/>
      <c r="BC528"/>
    </row>
    <row r="529" spans="1:55" s="2" customFormat="1" ht="12.75" customHeight="1">
      <c r="A529" s="50"/>
      <c r="B529" s="54"/>
      <c r="C529" s="27"/>
      <c r="D529" s="27"/>
      <c r="E529" s="46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4"/>
      <c r="BC529"/>
    </row>
    <row r="530" spans="1:55" s="2" customFormat="1" ht="12.75" customHeight="1">
      <c r="A530" s="50"/>
      <c r="B530" s="54"/>
      <c r="C530" s="27"/>
      <c r="D530" s="27"/>
      <c r="E530" s="46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4"/>
      <c r="BC530"/>
    </row>
    <row r="531" spans="1:55" s="2" customFormat="1" ht="12.75" customHeight="1">
      <c r="A531" s="50"/>
      <c r="B531" s="54"/>
      <c r="C531" s="27"/>
      <c r="D531" s="27"/>
      <c r="E531" s="46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4"/>
      <c r="BC531"/>
    </row>
    <row r="532" spans="1:55" s="2" customFormat="1" ht="12.75" customHeight="1">
      <c r="A532" s="50"/>
      <c r="B532" s="54"/>
      <c r="C532" s="27"/>
      <c r="D532" s="27"/>
      <c r="E532" s="46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4"/>
      <c r="BC532"/>
    </row>
    <row r="533" spans="1:55" s="2" customFormat="1" ht="12.75" customHeight="1">
      <c r="A533" s="50"/>
      <c r="B533" s="54"/>
      <c r="C533" s="27"/>
      <c r="D533" s="27"/>
      <c r="E533" s="46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4"/>
      <c r="BC533"/>
    </row>
    <row r="534" spans="1:55" s="2" customFormat="1" ht="12.75" customHeight="1">
      <c r="A534" s="50"/>
      <c r="B534" s="54"/>
      <c r="C534" s="27"/>
      <c r="D534" s="27"/>
      <c r="E534" s="46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4"/>
      <c r="BC534"/>
    </row>
    <row r="535" spans="1:55" s="2" customFormat="1" ht="12.75" customHeight="1">
      <c r="A535" s="50"/>
      <c r="B535" s="54"/>
      <c r="C535" s="27"/>
      <c r="D535" s="27"/>
      <c r="E535" s="46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4"/>
      <c r="BC535"/>
    </row>
    <row r="536" spans="1:55" s="2" customFormat="1" ht="12.75" customHeight="1">
      <c r="A536" s="50"/>
      <c r="B536" s="54"/>
      <c r="C536" s="27"/>
      <c r="D536" s="27"/>
      <c r="E536" s="46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4"/>
      <c r="BC536"/>
    </row>
    <row r="537" spans="1:55" s="2" customFormat="1" ht="12.75" customHeight="1">
      <c r="A537" s="50"/>
      <c r="B537" s="54"/>
      <c r="C537" s="27"/>
      <c r="D537" s="27"/>
      <c r="E537" s="46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4"/>
      <c r="BC537"/>
    </row>
    <row r="538" spans="1:55" s="2" customFormat="1" ht="12.75" customHeight="1">
      <c r="A538" s="50"/>
      <c r="B538" s="54"/>
      <c r="C538" s="27"/>
      <c r="D538" s="27"/>
      <c r="E538" s="46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4"/>
      <c r="BC538"/>
    </row>
    <row r="539" spans="1:55" s="2" customFormat="1" ht="12.75" customHeight="1">
      <c r="A539" s="50"/>
      <c r="B539" s="54"/>
      <c r="C539" s="27"/>
      <c r="D539" s="27"/>
      <c r="E539" s="46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4"/>
      <c r="BC539"/>
    </row>
    <row r="540" spans="1:55" s="2" customFormat="1" ht="12.75" customHeight="1">
      <c r="A540" s="50"/>
      <c r="B540" s="54"/>
      <c r="C540" s="27"/>
      <c r="D540" s="27"/>
      <c r="E540" s="46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4"/>
      <c r="BC540"/>
    </row>
    <row r="541" spans="1:55" s="2" customFormat="1" ht="12.75" customHeight="1">
      <c r="A541" s="50"/>
      <c r="B541" s="54"/>
      <c r="C541" s="27"/>
      <c r="D541" s="27"/>
      <c r="E541" s="46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4"/>
      <c r="BC541"/>
    </row>
    <row r="542" spans="1:55" s="2" customFormat="1" ht="12.75" customHeight="1">
      <c r="A542" s="50"/>
      <c r="B542" s="54"/>
      <c r="C542" s="27"/>
      <c r="D542" s="27"/>
      <c r="E542" s="46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4"/>
      <c r="BC542"/>
    </row>
    <row r="543" spans="1:55" s="2" customFormat="1" ht="12.75" customHeight="1">
      <c r="A543" s="50"/>
      <c r="B543" s="54"/>
      <c r="C543" s="27"/>
      <c r="D543" s="27"/>
      <c r="E543" s="46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4"/>
      <c r="BC543"/>
    </row>
    <row r="544" spans="1:55" s="2" customFormat="1" ht="12.75" customHeight="1">
      <c r="A544" s="50"/>
      <c r="B544" s="54"/>
      <c r="C544" s="27"/>
      <c r="D544" s="27"/>
      <c r="E544" s="46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4"/>
      <c r="BC544"/>
    </row>
    <row r="545" spans="1:55" s="2" customFormat="1" ht="12.75" customHeight="1">
      <c r="A545" s="50"/>
      <c r="B545" s="54"/>
      <c r="C545" s="27"/>
      <c r="D545" s="27"/>
      <c r="E545" s="46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4"/>
      <c r="BC545"/>
    </row>
    <row r="546" spans="1:55" s="2" customFormat="1" ht="12.75" customHeight="1">
      <c r="A546" s="50"/>
      <c r="B546" s="54"/>
      <c r="C546" s="27"/>
      <c r="D546" s="27"/>
      <c r="E546" s="46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4"/>
      <c r="BC546"/>
    </row>
    <row r="547" spans="1:55" s="2" customFormat="1" ht="12.75" customHeight="1">
      <c r="A547" s="50"/>
      <c r="B547" s="54"/>
      <c r="C547" s="27"/>
      <c r="D547" s="27"/>
      <c r="E547" s="46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4"/>
      <c r="BC547"/>
    </row>
    <row r="548" spans="1:55" s="2" customFormat="1" ht="12.75" customHeight="1">
      <c r="A548" s="50"/>
      <c r="B548" s="54"/>
      <c r="C548" s="27"/>
      <c r="D548" s="27"/>
      <c r="E548" s="46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4"/>
      <c r="BC548"/>
    </row>
    <row r="549" spans="1:55" s="2" customFormat="1" ht="12.75" customHeight="1">
      <c r="A549" s="50"/>
      <c r="B549" s="54"/>
      <c r="C549" s="27"/>
      <c r="D549" s="27"/>
      <c r="E549" s="46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4"/>
      <c r="BC549"/>
    </row>
    <row r="550" spans="1:55" s="2" customFormat="1" ht="12.75" customHeight="1">
      <c r="A550" s="50"/>
      <c r="B550" s="54"/>
      <c r="C550" s="27"/>
      <c r="D550" s="27"/>
      <c r="E550" s="46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4"/>
      <c r="BC550"/>
    </row>
    <row r="551" spans="1:55" s="2" customFormat="1" ht="12.75" customHeight="1">
      <c r="A551" s="50"/>
      <c r="B551" s="54"/>
      <c r="C551" s="27"/>
      <c r="D551" s="27"/>
      <c r="E551" s="46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4"/>
      <c r="BC551"/>
    </row>
    <row r="552" spans="1:55" s="2" customFormat="1" ht="12.75" customHeight="1">
      <c r="A552" s="50"/>
      <c r="B552" s="54"/>
      <c r="C552" s="27"/>
      <c r="D552" s="27"/>
      <c r="E552" s="46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4"/>
      <c r="BC552"/>
    </row>
    <row r="553" spans="1:55" s="2" customFormat="1" ht="12.75" customHeight="1">
      <c r="A553" s="50"/>
      <c r="B553" s="54"/>
      <c r="C553" s="27"/>
      <c r="D553" s="27"/>
      <c r="E553" s="46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4"/>
      <c r="BC553"/>
    </row>
    <row r="554" spans="1:55" s="2" customFormat="1" ht="12.75" customHeight="1">
      <c r="A554" s="50"/>
      <c r="B554" s="54"/>
      <c r="C554" s="27"/>
      <c r="D554" s="27"/>
      <c r="E554" s="46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4"/>
      <c r="BC554"/>
    </row>
    <row r="555" spans="1:55" s="2" customFormat="1" ht="12.75" customHeight="1">
      <c r="A555" s="50"/>
      <c r="B555" s="54"/>
      <c r="C555" s="27"/>
      <c r="D555" s="27"/>
      <c r="E555" s="46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4"/>
      <c r="BC555"/>
    </row>
    <row r="556" spans="1:55" s="2" customFormat="1" ht="12.75" customHeight="1">
      <c r="A556" s="50"/>
      <c r="B556" s="54"/>
      <c r="C556" s="27"/>
      <c r="D556" s="27"/>
      <c r="E556" s="46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4"/>
      <c r="BC556"/>
    </row>
    <row r="557" spans="1:55" s="2" customFormat="1" ht="12.75" customHeight="1">
      <c r="A557" s="50"/>
      <c r="B557" s="54"/>
      <c r="C557" s="27"/>
      <c r="D557" s="27"/>
      <c r="E557" s="46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4"/>
      <c r="BC557"/>
    </row>
    <row r="558" spans="1:55" s="2" customFormat="1" ht="12.75" customHeight="1">
      <c r="A558" s="50"/>
      <c r="B558" s="54"/>
      <c r="C558" s="27"/>
      <c r="D558" s="27"/>
      <c r="E558" s="46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4"/>
      <c r="BC558"/>
    </row>
    <row r="559" spans="1:55" s="2" customFormat="1" ht="12.75" customHeight="1">
      <c r="A559" s="50"/>
      <c r="B559" s="54"/>
      <c r="C559" s="27"/>
      <c r="D559" s="27"/>
      <c r="E559" s="46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4"/>
      <c r="BC559"/>
    </row>
    <row r="560" spans="1:55" s="2" customFormat="1" ht="12.75" customHeight="1">
      <c r="A560" s="50"/>
      <c r="B560" s="54"/>
      <c r="C560" s="27"/>
      <c r="D560" s="27"/>
      <c r="E560" s="46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4"/>
      <c r="BC560"/>
    </row>
    <row r="561" spans="1:55" s="2" customFormat="1" ht="12.75" customHeight="1">
      <c r="A561" s="50"/>
      <c r="B561" s="54"/>
      <c r="C561" s="27"/>
      <c r="D561" s="27"/>
      <c r="E561" s="46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4"/>
      <c r="BC561"/>
    </row>
    <row r="562" spans="1:55" s="2" customFormat="1" ht="12.75" customHeight="1">
      <c r="A562" s="50"/>
      <c r="B562" s="54"/>
      <c r="C562" s="27"/>
      <c r="D562" s="27"/>
      <c r="E562" s="46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4"/>
      <c r="BC562"/>
    </row>
    <row r="563" spans="1:55" s="2" customFormat="1" ht="12.75" customHeight="1">
      <c r="A563" s="50"/>
      <c r="B563" s="54"/>
      <c r="C563" s="27"/>
      <c r="D563" s="27"/>
      <c r="E563" s="46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4"/>
      <c r="BC563"/>
    </row>
    <row r="564" spans="1:55" s="2" customFormat="1" ht="12.75" customHeight="1">
      <c r="A564" s="50"/>
      <c r="B564" s="54"/>
      <c r="C564" s="27"/>
      <c r="D564" s="27"/>
      <c r="E564" s="46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4"/>
      <c r="BC564"/>
    </row>
    <row r="565" spans="1:55" s="2" customFormat="1" ht="12.75" customHeight="1">
      <c r="A565" s="50"/>
      <c r="B565" s="54"/>
      <c r="C565" s="27"/>
      <c r="D565" s="27"/>
      <c r="E565" s="46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4"/>
      <c r="BC565"/>
    </row>
    <row r="566" spans="1:55" s="2" customFormat="1" ht="12.75" customHeight="1">
      <c r="A566" s="50"/>
      <c r="B566" s="54"/>
      <c r="C566" s="27"/>
      <c r="D566" s="27"/>
      <c r="E566" s="46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4"/>
      <c r="BC566"/>
    </row>
    <row r="567" spans="1:55" s="2" customFormat="1" ht="12.75" customHeight="1">
      <c r="A567" s="50"/>
      <c r="B567" s="54"/>
      <c r="C567" s="27"/>
      <c r="D567" s="27"/>
      <c r="E567" s="46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4"/>
      <c r="BC567"/>
    </row>
    <row r="568" spans="1:55" s="2" customFormat="1" ht="12.75" customHeight="1">
      <c r="A568" s="50"/>
      <c r="B568" s="54"/>
      <c r="C568" s="27"/>
      <c r="D568" s="27"/>
      <c r="E568" s="46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4"/>
      <c r="BC568"/>
    </row>
    <row r="569" spans="1:55" s="2" customFormat="1" ht="12.75" customHeight="1">
      <c r="A569" s="50"/>
      <c r="B569" s="54"/>
      <c r="C569" s="27"/>
      <c r="D569" s="27"/>
      <c r="E569" s="46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4"/>
      <c r="BC569"/>
    </row>
    <row r="570" spans="1:55" s="2" customFormat="1" ht="12.75" customHeight="1">
      <c r="A570" s="50"/>
      <c r="B570" s="54"/>
      <c r="C570" s="27"/>
      <c r="D570" s="27"/>
      <c r="E570" s="46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4"/>
      <c r="BC570"/>
    </row>
    <row r="571" spans="1:55" s="2" customFormat="1" ht="12.75" customHeight="1">
      <c r="A571" s="50"/>
      <c r="B571" s="54"/>
      <c r="C571" s="27"/>
      <c r="D571" s="27"/>
      <c r="E571" s="46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4"/>
      <c r="BC571"/>
    </row>
    <row r="572" spans="1:55" s="2" customFormat="1" ht="12.75" customHeight="1">
      <c r="A572" s="50"/>
      <c r="B572" s="54"/>
      <c r="C572" s="27"/>
      <c r="D572" s="27"/>
      <c r="E572" s="46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4"/>
      <c r="BC572"/>
    </row>
    <row r="573" spans="1:55" s="2" customFormat="1" ht="12.75" customHeight="1">
      <c r="A573" s="50"/>
      <c r="B573" s="54"/>
      <c r="C573" s="27"/>
      <c r="D573" s="27"/>
      <c r="E573" s="46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4"/>
      <c r="BC573"/>
    </row>
    <row r="574" spans="1:55" s="2" customFormat="1" ht="12.75" customHeight="1">
      <c r="A574" s="50"/>
      <c r="B574" s="54"/>
      <c r="C574" s="27"/>
      <c r="D574" s="27"/>
      <c r="E574" s="46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4"/>
      <c r="BC574"/>
    </row>
    <row r="575" spans="1:55" s="2" customFormat="1" ht="12.75" customHeight="1">
      <c r="A575" s="50"/>
      <c r="B575" s="54"/>
      <c r="C575" s="27"/>
      <c r="D575" s="27"/>
      <c r="E575" s="46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4"/>
      <c r="BC575"/>
    </row>
    <row r="576" spans="1:55" s="2" customFormat="1" ht="12.75" customHeight="1">
      <c r="A576" s="50"/>
      <c r="B576" s="54"/>
      <c r="C576" s="27"/>
      <c r="D576" s="27"/>
      <c r="E576" s="46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4"/>
      <c r="BC576"/>
    </row>
    <row r="577" spans="1:55" s="2" customFormat="1" ht="12.75" customHeight="1">
      <c r="A577" s="50"/>
      <c r="B577" s="54"/>
      <c r="C577" s="27"/>
      <c r="D577" s="27"/>
      <c r="E577" s="46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4"/>
      <c r="BC577"/>
    </row>
    <row r="578" spans="1:55" s="2" customFormat="1" ht="12.75" customHeight="1">
      <c r="A578" s="50"/>
      <c r="B578" s="54"/>
      <c r="C578" s="27"/>
      <c r="D578" s="27"/>
      <c r="E578" s="46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4"/>
      <c r="BC578"/>
    </row>
    <row r="579" spans="1:55" s="2" customFormat="1" ht="12.75" customHeight="1">
      <c r="A579" s="50"/>
      <c r="B579" s="54"/>
      <c r="C579" s="27"/>
      <c r="D579" s="27"/>
      <c r="E579" s="46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4"/>
      <c r="BC579"/>
    </row>
    <row r="580" spans="1:55" s="2" customFormat="1" ht="12.75" customHeight="1">
      <c r="A580" s="50"/>
      <c r="B580" s="54"/>
      <c r="C580" s="27"/>
      <c r="D580" s="27"/>
      <c r="E580" s="46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4"/>
      <c r="BC580"/>
    </row>
    <row r="581" spans="1:55" s="2" customFormat="1" ht="12.75" customHeight="1">
      <c r="A581" s="50"/>
      <c r="B581" s="54"/>
      <c r="C581" s="27"/>
      <c r="D581" s="27"/>
      <c r="E581" s="46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4"/>
      <c r="BC581"/>
    </row>
    <row r="582" spans="1:55" s="2" customFormat="1" ht="12.75" customHeight="1">
      <c r="A582" s="50"/>
      <c r="B582" s="54"/>
      <c r="C582" s="27"/>
      <c r="D582" s="27"/>
      <c r="E582" s="46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4"/>
      <c r="BC582"/>
    </row>
    <row r="583" spans="1:55" s="2" customFormat="1" ht="12.75" customHeight="1">
      <c r="A583" s="50"/>
      <c r="B583" s="54"/>
      <c r="C583" s="27"/>
      <c r="D583" s="27"/>
      <c r="E583" s="46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4"/>
      <c r="BC583"/>
    </row>
    <row r="584" spans="1:55" s="2" customFormat="1" ht="12.75" customHeight="1">
      <c r="A584" s="50"/>
      <c r="B584" s="54"/>
      <c r="C584" s="27"/>
      <c r="D584" s="27"/>
      <c r="E584" s="46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4"/>
      <c r="BC584"/>
    </row>
    <row r="585" spans="1:55" s="2" customFormat="1" ht="12.75" customHeight="1">
      <c r="A585" s="50"/>
      <c r="B585" s="54"/>
      <c r="C585" s="27"/>
      <c r="D585" s="27"/>
      <c r="E585" s="46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4"/>
      <c r="BC585"/>
    </row>
    <row r="586" spans="1:55" s="2" customFormat="1" ht="12.75" customHeight="1">
      <c r="A586" s="50"/>
      <c r="B586" s="54"/>
      <c r="C586" s="27"/>
      <c r="D586" s="27"/>
      <c r="E586" s="46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4"/>
      <c r="BC586"/>
    </row>
    <row r="587" spans="1:55" s="2" customFormat="1" ht="12.75" customHeight="1">
      <c r="A587" s="50"/>
      <c r="B587" s="54"/>
      <c r="C587" s="27"/>
      <c r="D587" s="27"/>
      <c r="E587" s="46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4"/>
      <c r="BC587"/>
    </row>
    <row r="588" spans="1:55" s="2" customFormat="1" ht="12.75" customHeight="1">
      <c r="A588" s="50"/>
      <c r="B588" s="54"/>
      <c r="C588" s="27"/>
      <c r="D588" s="27"/>
      <c r="E588" s="46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4"/>
      <c r="BC588"/>
    </row>
    <row r="589" spans="1:55" s="2" customFormat="1" ht="12.75" customHeight="1">
      <c r="A589" s="50"/>
      <c r="B589" s="54"/>
      <c r="C589" s="27"/>
      <c r="D589" s="27"/>
      <c r="E589" s="46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4"/>
      <c r="BC589"/>
    </row>
    <row r="590" spans="1:55" s="2" customFormat="1" ht="12.75" customHeight="1">
      <c r="A590" s="50"/>
      <c r="B590" s="54"/>
      <c r="C590" s="27"/>
      <c r="D590" s="27"/>
      <c r="E590" s="46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4"/>
      <c r="BC590"/>
    </row>
    <row r="591" spans="1:55" s="2" customFormat="1" ht="12.75" customHeight="1">
      <c r="A591" s="50"/>
      <c r="B591" s="54"/>
      <c r="C591" s="27"/>
      <c r="D591" s="27"/>
      <c r="E591" s="46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4"/>
      <c r="BC591"/>
    </row>
    <row r="592" spans="1:55" s="2" customFormat="1" ht="12.75" customHeight="1">
      <c r="A592" s="50"/>
      <c r="B592" s="54"/>
      <c r="C592" s="27"/>
      <c r="D592" s="27"/>
      <c r="E592" s="46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4"/>
      <c r="BC592"/>
    </row>
    <row r="593" spans="1:55" s="2" customFormat="1" ht="12.75" customHeight="1">
      <c r="A593" s="50"/>
      <c r="B593" s="54"/>
      <c r="C593" s="27"/>
      <c r="D593" s="27"/>
      <c r="E593" s="46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4"/>
      <c r="BC593"/>
    </row>
    <row r="594" spans="1:55" s="2" customFormat="1" ht="12.75" customHeight="1">
      <c r="A594" s="50"/>
      <c r="B594" s="54"/>
      <c r="C594" s="27"/>
      <c r="D594" s="27"/>
      <c r="E594" s="46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4"/>
      <c r="BC594"/>
    </row>
    <row r="595" spans="1:55" s="2" customFormat="1" ht="12.75" customHeight="1">
      <c r="A595" s="50"/>
      <c r="B595" s="54"/>
      <c r="C595" s="27"/>
      <c r="D595" s="27"/>
      <c r="E595" s="46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4"/>
      <c r="BC595"/>
    </row>
    <row r="596" spans="1:55" s="2" customFormat="1" ht="12.75" customHeight="1">
      <c r="A596" s="50"/>
      <c r="B596" s="54"/>
      <c r="C596" s="27"/>
      <c r="D596" s="27"/>
      <c r="E596" s="46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4"/>
      <c r="BC596"/>
    </row>
    <row r="597" spans="1:55" s="2" customFormat="1" ht="12.75" customHeight="1">
      <c r="A597" s="50"/>
      <c r="B597" s="54"/>
      <c r="C597" s="27"/>
      <c r="D597" s="27"/>
      <c r="E597" s="46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4"/>
      <c r="BC597"/>
    </row>
    <row r="598" spans="1:55" s="2" customFormat="1" ht="12.75" customHeight="1">
      <c r="A598" s="50"/>
      <c r="B598" s="54"/>
      <c r="C598" s="27"/>
      <c r="D598" s="27"/>
      <c r="E598" s="46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4"/>
      <c r="BC598"/>
    </row>
    <row r="599" spans="1:55" s="2" customFormat="1" ht="12.75" customHeight="1">
      <c r="A599" s="50"/>
      <c r="B599" s="54"/>
      <c r="C599" s="27"/>
      <c r="D599" s="27"/>
      <c r="E599" s="46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4"/>
      <c r="BC599"/>
    </row>
    <row r="600" spans="1:55" s="2" customFormat="1" ht="12.75" customHeight="1">
      <c r="A600" s="50"/>
      <c r="B600" s="54"/>
      <c r="C600" s="27"/>
      <c r="D600" s="27"/>
      <c r="E600" s="46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4"/>
      <c r="BC600"/>
    </row>
    <row r="601" spans="1:55" s="2" customFormat="1" ht="12.75" customHeight="1">
      <c r="A601" s="50"/>
      <c r="B601" s="54"/>
      <c r="C601" s="27"/>
      <c r="D601" s="27"/>
      <c r="E601" s="46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4"/>
      <c r="BC601"/>
    </row>
    <row r="602" spans="1:55" s="2" customFormat="1" ht="12.75" customHeight="1">
      <c r="A602" s="50"/>
      <c r="B602" s="54"/>
      <c r="C602" s="27"/>
      <c r="D602" s="27"/>
      <c r="E602" s="46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4"/>
      <c r="BC602"/>
    </row>
    <row r="603" spans="1:55" s="2" customFormat="1" ht="12.75" customHeight="1">
      <c r="A603" s="50"/>
      <c r="B603" s="54"/>
      <c r="C603" s="27"/>
      <c r="D603" s="27"/>
      <c r="E603" s="46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4"/>
      <c r="BC603"/>
    </row>
    <row r="604" spans="1:55" s="2" customFormat="1" ht="12.75" customHeight="1">
      <c r="A604" s="50"/>
      <c r="B604" s="54"/>
      <c r="C604" s="27"/>
      <c r="D604" s="27"/>
      <c r="E604" s="46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4"/>
      <c r="BC604"/>
    </row>
    <row r="605" spans="1:55" s="2" customFormat="1" ht="12.75" customHeight="1">
      <c r="A605" s="50"/>
      <c r="B605" s="54"/>
      <c r="C605" s="27"/>
      <c r="D605" s="27"/>
      <c r="E605" s="46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4"/>
      <c r="BC605"/>
    </row>
    <row r="606" spans="1:55" s="2" customFormat="1" ht="12.75" customHeight="1">
      <c r="A606" s="50"/>
      <c r="B606" s="54"/>
      <c r="C606" s="27"/>
      <c r="D606" s="27"/>
      <c r="E606" s="46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4"/>
      <c r="BC606"/>
    </row>
    <row r="607" spans="1:55" s="2" customFormat="1" ht="12.75" customHeight="1">
      <c r="A607" s="50"/>
      <c r="B607" s="54"/>
      <c r="C607" s="27"/>
      <c r="D607" s="27"/>
      <c r="E607" s="46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4"/>
      <c r="BC607"/>
    </row>
    <row r="608" spans="1:55" s="2" customFormat="1" ht="12.75" customHeight="1">
      <c r="A608" s="50"/>
      <c r="B608" s="54"/>
      <c r="C608" s="27"/>
      <c r="D608" s="27"/>
      <c r="E608" s="46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4"/>
      <c r="BC608"/>
    </row>
    <row r="609" spans="1:55" s="2" customFormat="1" ht="12.75" customHeight="1">
      <c r="A609" s="50"/>
      <c r="B609" s="54"/>
      <c r="C609" s="27"/>
      <c r="D609" s="27"/>
      <c r="E609" s="46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4"/>
      <c r="BC609"/>
    </row>
    <row r="610" spans="1:55" s="2" customFormat="1" ht="12.75" customHeight="1">
      <c r="A610" s="50"/>
      <c r="B610" s="54"/>
      <c r="C610" s="27"/>
      <c r="D610" s="27"/>
      <c r="E610" s="46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4"/>
      <c r="BC610"/>
    </row>
    <row r="611" spans="1:55" s="2" customFormat="1" ht="12.75" customHeight="1">
      <c r="A611" s="50"/>
      <c r="B611" s="54"/>
      <c r="C611" s="27"/>
      <c r="D611" s="27"/>
      <c r="E611" s="46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4"/>
      <c r="BC611"/>
    </row>
    <row r="612" spans="1:55" s="2" customFormat="1" ht="12.75" customHeight="1">
      <c r="A612" s="50"/>
      <c r="B612" s="54"/>
      <c r="C612" s="27"/>
      <c r="D612" s="27"/>
      <c r="E612" s="46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4"/>
      <c r="BC612"/>
    </row>
    <row r="613" spans="1:55" s="2" customFormat="1" ht="12.75" customHeight="1">
      <c r="A613" s="50"/>
      <c r="B613" s="54"/>
      <c r="C613" s="27"/>
      <c r="D613" s="27"/>
      <c r="E613" s="46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4"/>
      <c r="BC613"/>
    </row>
    <row r="614" spans="1:55" s="2" customFormat="1" ht="12.75" customHeight="1">
      <c r="A614" s="50"/>
      <c r="B614" s="54"/>
      <c r="C614" s="27"/>
      <c r="D614" s="27"/>
      <c r="E614" s="46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4"/>
      <c r="BC614"/>
    </row>
    <row r="615" spans="1:55" s="2" customFormat="1" ht="12.75" customHeight="1">
      <c r="A615" s="50"/>
      <c r="B615" s="54"/>
      <c r="C615" s="27"/>
      <c r="D615" s="27"/>
      <c r="E615" s="46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4"/>
      <c r="BC615"/>
    </row>
    <row r="616" spans="1:55" s="2" customFormat="1" ht="12.75" customHeight="1">
      <c r="A616" s="50"/>
      <c r="B616" s="54"/>
      <c r="C616" s="27"/>
      <c r="D616" s="27"/>
      <c r="E616" s="46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4"/>
      <c r="BC616"/>
    </row>
    <row r="617" spans="1:55" s="2" customFormat="1" ht="12.75" customHeight="1">
      <c r="A617" s="50"/>
      <c r="B617" s="54"/>
      <c r="C617" s="27"/>
      <c r="D617" s="27"/>
      <c r="E617" s="46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4"/>
      <c r="BC617"/>
    </row>
    <row r="618" spans="1:55" s="2" customFormat="1" ht="12.75" customHeight="1">
      <c r="A618" s="50"/>
      <c r="B618" s="54"/>
      <c r="C618" s="27"/>
      <c r="D618" s="27"/>
      <c r="E618" s="46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4"/>
      <c r="BC618"/>
    </row>
    <row r="619" spans="1:55" s="2" customFormat="1" ht="12.75" customHeight="1">
      <c r="A619" s="50"/>
      <c r="B619" s="54"/>
      <c r="C619" s="27"/>
      <c r="D619" s="27"/>
      <c r="E619" s="46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4"/>
      <c r="BC619"/>
    </row>
    <row r="620" spans="1:55" s="2" customFormat="1" ht="12.75" customHeight="1">
      <c r="A620" s="50"/>
      <c r="B620" s="54"/>
      <c r="C620" s="27"/>
      <c r="D620" s="27"/>
      <c r="E620" s="46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4"/>
      <c r="BC620"/>
    </row>
    <row r="621" spans="1:55" s="2" customFormat="1" ht="12.75" customHeight="1">
      <c r="A621" s="50"/>
      <c r="B621" s="54"/>
      <c r="C621" s="27"/>
      <c r="D621" s="27"/>
      <c r="E621" s="46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4"/>
      <c r="BC621"/>
    </row>
    <row r="622" spans="1:55" s="2" customFormat="1" ht="12.75" customHeight="1">
      <c r="A622" s="50"/>
      <c r="B622" s="54"/>
      <c r="C622" s="27"/>
      <c r="D622" s="27"/>
      <c r="E622" s="46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4"/>
      <c r="BC622"/>
    </row>
    <row r="623" spans="1:55" s="2" customFormat="1" ht="12.75" customHeight="1">
      <c r="A623" s="50"/>
      <c r="B623" s="54"/>
      <c r="C623" s="27"/>
      <c r="D623" s="27"/>
      <c r="E623" s="46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4"/>
      <c r="BC623"/>
    </row>
    <row r="624" spans="1:55" s="2" customFormat="1" ht="12.75" customHeight="1">
      <c r="A624" s="50"/>
      <c r="B624" s="54"/>
      <c r="C624" s="27"/>
      <c r="D624" s="27"/>
      <c r="E624" s="46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4"/>
      <c r="BC624"/>
    </row>
    <row r="625" spans="1:55" s="2" customFormat="1" ht="12.75" customHeight="1">
      <c r="A625" s="50"/>
      <c r="B625" s="54"/>
      <c r="C625" s="27"/>
      <c r="D625" s="27"/>
      <c r="E625" s="46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4"/>
      <c r="BC625"/>
    </row>
    <row r="626" spans="1:55" s="2" customFormat="1" ht="12.75" customHeight="1">
      <c r="A626" s="50"/>
      <c r="B626" s="54"/>
      <c r="C626" s="27"/>
      <c r="D626" s="27"/>
      <c r="E626" s="46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4"/>
      <c r="BC626"/>
    </row>
    <row r="627" spans="1:55" s="2" customFormat="1" ht="12.75" customHeight="1">
      <c r="A627" s="50"/>
      <c r="B627" s="54"/>
      <c r="C627" s="27"/>
      <c r="D627" s="27"/>
      <c r="E627" s="46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4"/>
      <c r="BC627"/>
    </row>
    <row r="628" spans="1:55" s="2" customFormat="1" ht="12.75" customHeight="1">
      <c r="A628" s="50"/>
      <c r="B628" s="54"/>
      <c r="C628" s="27"/>
      <c r="D628" s="27"/>
      <c r="E628" s="46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4"/>
      <c r="BC628"/>
    </row>
    <row r="629" spans="1:55" s="2" customFormat="1" ht="12.75" customHeight="1">
      <c r="A629" s="50"/>
      <c r="B629" s="54"/>
      <c r="C629" s="27"/>
      <c r="D629" s="27"/>
      <c r="E629" s="46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4"/>
      <c r="BC629"/>
    </row>
    <row r="630" spans="1:55" s="2" customFormat="1" ht="12.75" customHeight="1">
      <c r="A630" s="50"/>
      <c r="B630" s="54"/>
      <c r="C630" s="27"/>
      <c r="D630" s="27"/>
      <c r="E630" s="46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4"/>
      <c r="BC630"/>
    </row>
    <row r="631" spans="1:55" s="2" customFormat="1" ht="12.75" customHeight="1">
      <c r="A631" s="50"/>
      <c r="B631" s="54"/>
      <c r="C631" s="27"/>
      <c r="D631" s="27"/>
      <c r="E631" s="46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4"/>
      <c r="BC631"/>
    </row>
    <row r="632" spans="1:55" s="2" customFormat="1" ht="12.75" customHeight="1">
      <c r="A632" s="50"/>
      <c r="B632" s="54"/>
      <c r="C632" s="27"/>
      <c r="D632" s="27"/>
      <c r="E632" s="46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4"/>
      <c r="BC632"/>
    </row>
    <row r="633" spans="1:55" s="2" customFormat="1" ht="12.75" customHeight="1">
      <c r="A633" s="50"/>
      <c r="B633" s="54"/>
      <c r="C633" s="27"/>
      <c r="D633" s="27"/>
      <c r="E633" s="46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4"/>
      <c r="BC633"/>
    </row>
    <row r="634" spans="1:55" s="2" customFormat="1" ht="12.75" customHeight="1">
      <c r="A634" s="50"/>
      <c r="B634" s="54"/>
      <c r="C634" s="27"/>
      <c r="D634" s="27"/>
      <c r="E634" s="46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4"/>
      <c r="BC634"/>
    </row>
    <row r="635" spans="1:55" s="2" customFormat="1" ht="12.75" customHeight="1">
      <c r="A635" s="50"/>
      <c r="B635" s="54"/>
      <c r="C635" s="27"/>
      <c r="D635" s="27"/>
      <c r="E635" s="46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4"/>
      <c r="BC635"/>
    </row>
    <row r="636" spans="1:55" s="2" customFormat="1" ht="12.75" customHeight="1">
      <c r="A636" s="50"/>
      <c r="B636" s="54"/>
      <c r="C636" s="27"/>
      <c r="D636" s="27"/>
      <c r="E636" s="46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4"/>
      <c r="BC636"/>
    </row>
    <row r="637" spans="1:55" s="2" customFormat="1" ht="12.75" customHeight="1">
      <c r="A637" s="50"/>
      <c r="B637" s="54"/>
      <c r="C637" s="27"/>
      <c r="D637" s="27"/>
      <c r="E637" s="46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4"/>
      <c r="BC637"/>
    </row>
    <row r="638" spans="1:55" s="2" customFormat="1" ht="12.75" customHeight="1">
      <c r="A638" s="50"/>
      <c r="B638" s="54"/>
      <c r="C638" s="27"/>
      <c r="D638" s="27"/>
      <c r="E638" s="46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4"/>
      <c r="BC638"/>
    </row>
    <row r="639" spans="1:55" s="2" customFormat="1" ht="12.75" customHeight="1">
      <c r="A639" s="50"/>
      <c r="B639" s="54"/>
      <c r="C639" s="27"/>
      <c r="D639" s="27"/>
      <c r="E639" s="46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4"/>
      <c r="BC639"/>
    </row>
    <row r="640" spans="1:55" s="2" customFormat="1" ht="12.75" customHeight="1">
      <c r="A640" s="50"/>
      <c r="B640" s="54"/>
      <c r="C640" s="27"/>
      <c r="D640" s="27"/>
      <c r="E640" s="46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4"/>
      <c r="BC640"/>
    </row>
    <row r="641" spans="1:55" s="2" customFormat="1" ht="12.75" customHeight="1">
      <c r="A641" s="50"/>
      <c r="B641" s="54"/>
      <c r="C641" s="27"/>
      <c r="D641" s="27"/>
      <c r="E641" s="46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4"/>
      <c r="BC641"/>
    </row>
    <row r="642" spans="1:55" s="2" customFormat="1" ht="12.75" customHeight="1">
      <c r="A642" s="50"/>
      <c r="B642" s="54"/>
      <c r="C642" s="27"/>
      <c r="D642" s="27"/>
      <c r="E642" s="46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4"/>
      <c r="BC642"/>
    </row>
    <row r="643" spans="1:55" s="2" customFormat="1" ht="12.75" customHeight="1">
      <c r="A643" s="50"/>
      <c r="B643" s="54"/>
      <c r="C643" s="27"/>
      <c r="D643" s="27"/>
      <c r="E643" s="46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4"/>
      <c r="BC643"/>
    </row>
    <row r="644" spans="1:55" s="2" customFormat="1" ht="12.75" customHeight="1">
      <c r="A644" s="50"/>
      <c r="B644" s="54"/>
      <c r="C644" s="27"/>
      <c r="D644" s="27"/>
      <c r="E644" s="46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4"/>
      <c r="BC644"/>
    </row>
    <row r="645" spans="1:55" s="2" customFormat="1" ht="12.75" customHeight="1">
      <c r="A645" s="50"/>
      <c r="B645" s="54"/>
      <c r="C645" s="27"/>
      <c r="D645" s="27"/>
      <c r="E645" s="46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4"/>
      <c r="BC645"/>
    </row>
    <row r="646" spans="1:55" s="2" customFormat="1" ht="12.75" customHeight="1">
      <c r="A646" s="50"/>
      <c r="B646" s="54"/>
      <c r="C646" s="27"/>
      <c r="D646" s="27"/>
      <c r="E646" s="46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4"/>
      <c r="BC646"/>
    </row>
    <row r="647" spans="1:55" s="2" customFormat="1" ht="12.75" customHeight="1">
      <c r="A647" s="50"/>
      <c r="B647" s="54"/>
      <c r="C647" s="27"/>
      <c r="D647" s="27"/>
      <c r="E647" s="46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4"/>
      <c r="BC647"/>
    </row>
    <row r="648" spans="1:55" s="2" customFormat="1" ht="12.75" customHeight="1">
      <c r="A648" s="50"/>
      <c r="B648" s="54"/>
      <c r="C648" s="27"/>
      <c r="D648" s="27"/>
      <c r="E648" s="46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4"/>
      <c r="BC648"/>
    </row>
    <row r="649" spans="1:55" s="2" customFormat="1" ht="12.75" customHeight="1">
      <c r="A649" s="50"/>
      <c r="B649" s="54"/>
      <c r="C649" s="27"/>
      <c r="D649" s="27"/>
      <c r="E649" s="46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4"/>
      <c r="BC649"/>
    </row>
    <row r="650" spans="1:55" s="2" customFormat="1" ht="12.75" customHeight="1">
      <c r="A650" s="50"/>
      <c r="B650" s="54"/>
      <c r="C650" s="27"/>
      <c r="D650" s="27"/>
      <c r="E650" s="46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4"/>
      <c r="BC650"/>
    </row>
    <row r="651" spans="1:55" s="2" customFormat="1" ht="12.75" customHeight="1">
      <c r="A651" s="50"/>
      <c r="B651" s="54"/>
      <c r="C651" s="27"/>
      <c r="D651" s="27"/>
      <c r="E651" s="46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4"/>
      <c r="BC651"/>
    </row>
    <row r="652" spans="1:55" s="2" customFormat="1" ht="12.75" customHeight="1">
      <c r="A652" s="50"/>
      <c r="B652" s="54"/>
      <c r="C652" s="27"/>
      <c r="D652" s="27"/>
      <c r="E652" s="46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4"/>
      <c r="BC652"/>
    </row>
    <row r="653" spans="1:55" s="2" customFormat="1" ht="12.75" customHeight="1">
      <c r="A653" s="50"/>
      <c r="B653" s="54"/>
      <c r="C653" s="27"/>
      <c r="D653" s="27"/>
      <c r="E653" s="46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4"/>
      <c r="BC653"/>
    </row>
    <row r="654" spans="1:55" s="2" customFormat="1" ht="12.75" customHeight="1">
      <c r="A654" s="50"/>
      <c r="B654" s="54"/>
      <c r="C654" s="27"/>
      <c r="D654" s="27"/>
      <c r="E654" s="46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4"/>
      <c r="BC654"/>
    </row>
    <row r="655" spans="1:55" s="2" customFormat="1" ht="12.75" customHeight="1">
      <c r="A655" s="50"/>
      <c r="B655" s="54"/>
      <c r="C655" s="27"/>
      <c r="D655" s="27"/>
      <c r="E655" s="46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4"/>
      <c r="BC655"/>
    </row>
    <row r="656" spans="1:55" s="2" customFormat="1" ht="12.75" customHeight="1">
      <c r="A656" s="50"/>
      <c r="B656" s="54"/>
      <c r="C656" s="27"/>
      <c r="D656" s="27"/>
      <c r="E656" s="46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4"/>
      <c r="BC656"/>
    </row>
    <row r="657" spans="1:55" s="2" customFormat="1" ht="12.75" customHeight="1">
      <c r="A657" s="50"/>
      <c r="B657" s="54"/>
      <c r="C657" s="27"/>
      <c r="D657" s="27"/>
      <c r="E657" s="46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4"/>
      <c r="BC657"/>
    </row>
    <row r="658" spans="1:55" s="2" customFormat="1" ht="12.75" customHeight="1">
      <c r="A658" s="50"/>
      <c r="B658" s="54"/>
      <c r="C658" s="27"/>
      <c r="D658" s="27"/>
      <c r="E658" s="46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4"/>
      <c r="BC658"/>
    </row>
    <row r="659" spans="1:55" s="2" customFormat="1" ht="12.75" customHeight="1">
      <c r="A659" s="50"/>
      <c r="B659" s="54"/>
      <c r="C659" s="27"/>
      <c r="D659" s="27"/>
      <c r="E659" s="46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4"/>
      <c r="BC659"/>
    </row>
    <row r="660" spans="1:55" s="2" customFormat="1" ht="12.75" customHeight="1">
      <c r="A660" s="50"/>
      <c r="B660" s="54"/>
      <c r="C660" s="27"/>
      <c r="D660" s="27"/>
      <c r="E660" s="46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4"/>
      <c r="BC660"/>
    </row>
    <row r="661" spans="1:55" s="2" customFormat="1" ht="12.75" customHeight="1">
      <c r="A661" s="50"/>
      <c r="B661" s="54"/>
      <c r="C661" s="27"/>
      <c r="D661" s="27"/>
      <c r="E661" s="46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4"/>
      <c r="BC661"/>
    </row>
    <row r="662" spans="1:55" s="2" customFormat="1" ht="12.75" customHeight="1">
      <c r="A662" s="50"/>
      <c r="B662" s="54"/>
      <c r="C662" s="27"/>
      <c r="D662" s="27"/>
      <c r="E662" s="46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4"/>
      <c r="BC662"/>
    </row>
    <row r="663" spans="1:55" s="2" customFormat="1" ht="12.75" customHeight="1">
      <c r="A663" s="50"/>
      <c r="B663" s="54"/>
      <c r="C663" s="27"/>
      <c r="D663" s="27"/>
      <c r="E663" s="46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4"/>
      <c r="BC663"/>
    </row>
    <row r="664" spans="1:55" s="2" customFormat="1" ht="12.75" customHeight="1">
      <c r="A664" s="50"/>
      <c r="B664" s="54"/>
      <c r="C664" s="27"/>
      <c r="D664" s="27"/>
      <c r="E664" s="46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4"/>
      <c r="BC664"/>
    </row>
    <row r="665" spans="1:55" s="2" customFormat="1" ht="12.75" customHeight="1">
      <c r="A665" s="50"/>
      <c r="B665" s="54"/>
      <c r="C665" s="27"/>
      <c r="D665" s="27"/>
      <c r="E665" s="46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4"/>
      <c r="BC665"/>
    </row>
    <row r="666" spans="1:55" s="2" customFormat="1" ht="12.75" customHeight="1">
      <c r="A666" s="50"/>
      <c r="B666" s="54"/>
      <c r="C666" s="27"/>
      <c r="D666" s="27"/>
      <c r="E666" s="46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4"/>
      <c r="BC666"/>
    </row>
    <row r="667" spans="1:55" s="2" customFormat="1" ht="12.75" customHeight="1">
      <c r="A667" s="50"/>
      <c r="B667" s="54"/>
      <c r="C667" s="27"/>
      <c r="D667" s="27"/>
      <c r="E667" s="46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4"/>
      <c r="BC667"/>
    </row>
    <row r="668" spans="1:55" s="2" customFormat="1" ht="12.75" customHeight="1">
      <c r="A668" s="50"/>
      <c r="B668" s="54"/>
      <c r="C668" s="27"/>
      <c r="D668" s="27"/>
      <c r="E668" s="46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4"/>
      <c r="BC668"/>
    </row>
    <row r="669" spans="1:55" s="2" customFormat="1" ht="12.75" customHeight="1">
      <c r="A669" s="50"/>
      <c r="B669" s="54"/>
      <c r="C669" s="27"/>
      <c r="D669" s="27"/>
      <c r="E669" s="46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4"/>
      <c r="BC669"/>
    </row>
    <row r="670" spans="1:55" s="2" customFormat="1" ht="12.75" customHeight="1">
      <c r="A670" s="50"/>
      <c r="B670" s="54"/>
      <c r="C670" s="27"/>
      <c r="D670" s="27"/>
      <c r="E670" s="46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4"/>
      <c r="BC670"/>
    </row>
    <row r="671" spans="1:55" s="2" customFormat="1" ht="12.75" customHeight="1">
      <c r="A671" s="50"/>
      <c r="B671" s="54"/>
      <c r="C671" s="27"/>
      <c r="D671" s="27"/>
      <c r="E671" s="46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4"/>
      <c r="BC671"/>
    </row>
    <row r="672" spans="1:55" s="2" customFormat="1" ht="12.75" customHeight="1">
      <c r="A672" s="50"/>
      <c r="B672" s="54"/>
      <c r="C672" s="27"/>
      <c r="D672" s="27"/>
      <c r="E672" s="46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4"/>
      <c r="BC672"/>
    </row>
    <row r="673" spans="1:55" s="2" customFormat="1" ht="12.75" customHeight="1">
      <c r="A673" s="50"/>
      <c r="B673" s="54"/>
      <c r="C673" s="27"/>
      <c r="D673" s="27"/>
      <c r="E673" s="46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4"/>
      <c r="BC673"/>
    </row>
    <row r="674" spans="1:55" s="2" customFormat="1" ht="12.75" customHeight="1">
      <c r="A674" s="50"/>
      <c r="B674" s="54"/>
      <c r="C674" s="27"/>
      <c r="D674" s="27"/>
      <c r="E674" s="46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4"/>
      <c r="BC674"/>
    </row>
    <row r="675" spans="1:55" s="2" customFormat="1" ht="12.75" customHeight="1">
      <c r="A675" s="50"/>
      <c r="B675" s="54"/>
      <c r="C675" s="27"/>
      <c r="D675" s="27"/>
      <c r="E675" s="46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4"/>
      <c r="BC675"/>
    </row>
    <row r="676" spans="1:55" s="2" customFormat="1" ht="12.75" customHeight="1">
      <c r="A676" s="50"/>
      <c r="B676" s="54"/>
      <c r="C676" s="27"/>
      <c r="D676" s="27"/>
      <c r="E676" s="46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4"/>
      <c r="BC676"/>
    </row>
    <row r="677" spans="1:55" s="2" customFormat="1" ht="12.75" customHeight="1">
      <c r="A677" s="50"/>
      <c r="B677" s="54"/>
      <c r="C677" s="27"/>
      <c r="D677" s="27"/>
      <c r="E677" s="46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4"/>
      <c r="BC677"/>
    </row>
    <row r="678" spans="1:55" s="2" customFormat="1" ht="12.75" customHeight="1">
      <c r="A678" s="50"/>
      <c r="B678" s="54"/>
      <c r="C678" s="27"/>
      <c r="D678" s="27"/>
      <c r="E678" s="46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4"/>
      <c r="BC678"/>
    </row>
    <row r="679" spans="1:55" s="2" customFormat="1" ht="12.75" customHeight="1">
      <c r="A679" s="50"/>
      <c r="B679" s="54"/>
      <c r="C679" s="27"/>
      <c r="D679" s="27"/>
      <c r="E679" s="46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4"/>
      <c r="BC679"/>
    </row>
    <row r="680" spans="1:55" s="2" customFormat="1" ht="12.75" customHeight="1">
      <c r="A680" s="50"/>
      <c r="B680" s="54"/>
      <c r="C680" s="27"/>
      <c r="D680" s="27"/>
      <c r="E680" s="46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4"/>
      <c r="BC680"/>
    </row>
    <row r="681" spans="1:55" s="2" customFormat="1" ht="12.75" customHeight="1">
      <c r="A681" s="50"/>
      <c r="B681" s="54"/>
      <c r="C681" s="27"/>
      <c r="D681" s="27"/>
      <c r="E681" s="46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4"/>
      <c r="BC681"/>
    </row>
    <row r="682" spans="1:55" s="2" customFormat="1" ht="12.75" customHeight="1">
      <c r="A682" s="50"/>
      <c r="B682" s="54"/>
      <c r="C682" s="27"/>
      <c r="D682" s="27"/>
      <c r="E682" s="46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4"/>
      <c r="BC682"/>
    </row>
    <row r="683" spans="1:55" s="2" customFormat="1" ht="12.75" customHeight="1">
      <c r="A683" s="50"/>
      <c r="B683" s="54"/>
      <c r="C683" s="27"/>
      <c r="D683" s="27"/>
      <c r="E683" s="46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4"/>
      <c r="BC683"/>
    </row>
    <row r="684" spans="1:55" s="2" customFormat="1" ht="12.75" customHeight="1">
      <c r="A684" s="50"/>
      <c r="B684" s="54"/>
      <c r="C684" s="27"/>
      <c r="D684" s="27"/>
      <c r="E684" s="46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4"/>
      <c r="BC684"/>
    </row>
    <row r="685" spans="1:55" s="2" customFormat="1" ht="12.75" customHeight="1">
      <c r="A685" s="50"/>
      <c r="B685" s="54"/>
      <c r="C685" s="27"/>
      <c r="D685" s="27"/>
      <c r="E685" s="46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4"/>
      <c r="BC685"/>
    </row>
    <row r="686" spans="1:55" s="2" customFormat="1" ht="12.75" customHeight="1">
      <c r="A686" s="50"/>
      <c r="B686" s="54"/>
      <c r="C686" s="27"/>
      <c r="D686" s="27"/>
      <c r="E686" s="46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4"/>
      <c r="BC686"/>
    </row>
    <row r="687" spans="1:55" s="2" customFormat="1" ht="12.75" customHeight="1">
      <c r="A687" s="50"/>
      <c r="B687" s="54"/>
      <c r="C687" s="27"/>
      <c r="D687" s="27"/>
      <c r="E687" s="46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4"/>
      <c r="BC687"/>
    </row>
    <row r="688" spans="1:55" s="2" customFormat="1" ht="12.75" customHeight="1">
      <c r="A688" s="50"/>
      <c r="B688" s="54"/>
      <c r="C688" s="27"/>
      <c r="D688" s="27"/>
      <c r="E688" s="46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4"/>
      <c r="BC688"/>
    </row>
    <row r="689" spans="1:55" s="2" customFormat="1" ht="12.75" customHeight="1">
      <c r="A689" s="50"/>
      <c r="B689" s="54"/>
      <c r="C689" s="27"/>
      <c r="D689" s="27"/>
      <c r="E689" s="46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4"/>
      <c r="BC689"/>
    </row>
    <row r="690" spans="1:55" s="2" customFormat="1" ht="12.75" customHeight="1">
      <c r="A690" s="50"/>
      <c r="B690" s="54"/>
      <c r="C690" s="27"/>
      <c r="D690" s="27"/>
      <c r="E690" s="46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4"/>
      <c r="BC690"/>
    </row>
    <row r="691" spans="1:55" s="2" customFormat="1" ht="12.75" customHeight="1">
      <c r="A691" s="50"/>
      <c r="B691" s="54"/>
      <c r="C691" s="27"/>
      <c r="D691" s="27"/>
      <c r="E691" s="46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4"/>
      <c r="BC691"/>
    </row>
    <row r="692" spans="1:55" s="2" customFormat="1" ht="12.75" customHeight="1">
      <c r="A692" s="50"/>
      <c r="B692" s="54"/>
      <c r="C692" s="27"/>
      <c r="D692" s="27"/>
      <c r="E692" s="46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4"/>
      <c r="BC692"/>
    </row>
    <row r="693" spans="1:55" s="2" customFormat="1" ht="12.75" customHeight="1">
      <c r="A693" s="50"/>
      <c r="B693" s="54"/>
      <c r="C693" s="27"/>
      <c r="D693" s="27"/>
      <c r="E693" s="46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4"/>
      <c r="BC693"/>
    </row>
    <row r="694" spans="1:55" s="2" customFormat="1" ht="12.75" customHeight="1">
      <c r="A694" s="50"/>
      <c r="B694" s="54"/>
      <c r="C694" s="27"/>
      <c r="D694" s="27"/>
      <c r="E694" s="46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4"/>
      <c r="BC694"/>
    </row>
    <row r="695" spans="1:55" s="2" customFormat="1" ht="12.75" customHeight="1">
      <c r="A695" s="50"/>
      <c r="B695" s="54"/>
      <c r="C695" s="27"/>
      <c r="D695" s="27"/>
      <c r="E695" s="46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4"/>
      <c r="BC695"/>
    </row>
    <row r="696" spans="1:55" s="2" customFormat="1" ht="12.75" customHeight="1">
      <c r="A696" s="50"/>
      <c r="B696" s="54"/>
      <c r="C696" s="27"/>
      <c r="D696" s="27"/>
      <c r="E696" s="46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4"/>
      <c r="BC696"/>
    </row>
    <row r="697" spans="1:55" s="2" customFormat="1" ht="12.75" customHeight="1">
      <c r="A697" s="50"/>
      <c r="B697" s="54"/>
      <c r="C697" s="27"/>
      <c r="D697" s="27"/>
      <c r="E697" s="46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4"/>
      <c r="BC697"/>
    </row>
    <row r="698" spans="1:55" s="2" customFormat="1" ht="12.75" customHeight="1">
      <c r="A698" s="50"/>
      <c r="B698" s="54"/>
      <c r="C698" s="27"/>
      <c r="D698" s="27"/>
      <c r="E698" s="46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4"/>
      <c r="BC698"/>
    </row>
    <row r="699" spans="1:55" s="2" customFormat="1" ht="12.75" customHeight="1">
      <c r="A699" s="50"/>
      <c r="B699" s="54"/>
      <c r="C699" s="27"/>
      <c r="D699" s="27"/>
      <c r="E699" s="46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4"/>
      <c r="BC699"/>
    </row>
    <row r="700" spans="1:55" s="2" customFormat="1" ht="12.75" customHeight="1">
      <c r="A700" s="50"/>
      <c r="B700" s="54"/>
      <c r="C700" s="27"/>
      <c r="D700" s="27"/>
      <c r="E700" s="46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4"/>
      <c r="BC700"/>
    </row>
    <row r="701" spans="1:55" s="2" customFormat="1" ht="12.75" customHeight="1">
      <c r="A701" s="50"/>
      <c r="B701" s="54"/>
      <c r="C701" s="27"/>
      <c r="D701" s="27"/>
      <c r="E701" s="46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4"/>
      <c r="BC701"/>
    </row>
    <row r="702" spans="1:55" s="2" customFormat="1" ht="12.75" customHeight="1">
      <c r="A702" s="50"/>
      <c r="B702" s="54"/>
      <c r="C702" s="27"/>
      <c r="D702" s="27"/>
      <c r="E702" s="46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4"/>
      <c r="BC702"/>
    </row>
    <row r="703" spans="1:55" s="2" customFormat="1" ht="12.75" customHeight="1">
      <c r="A703" s="50"/>
      <c r="B703" s="54"/>
      <c r="C703" s="27"/>
      <c r="D703" s="27"/>
      <c r="E703" s="46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4"/>
      <c r="BC703"/>
    </row>
    <row r="704" spans="1:55" s="2" customFormat="1" ht="12.75" customHeight="1">
      <c r="A704" s="50"/>
      <c r="B704" s="54"/>
      <c r="C704" s="27"/>
      <c r="D704" s="27"/>
      <c r="E704" s="46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4"/>
      <c r="BC704"/>
    </row>
    <row r="705" spans="1:55" s="2" customFormat="1" ht="12.75" customHeight="1">
      <c r="A705" s="50"/>
      <c r="B705" s="54"/>
      <c r="C705" s="27"/>
      <c r="D705" s="27"/>
      <c r="E705" s="46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4"/>
      <c r="BC705"/>
    </row>
    <row r="706" spans="1:55" s="2" customFormat="1" ht="12.75" customHeight="1">
      <c r="A706" s="50"/>
      <c r="B706" s="54"/>
      <c r="C706" s="27"/>
      <c r="D706" s="27"/>
      <c r="E706" s="46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4"/>
      <c r="BC706"/>
    </row>
    <row r="707" spans="1:55" s="2" customFormat="1" ht="12.75" customHeight="1">
      <c r="A707" s="50"/>
      <c r="B707" s="54"/>
      <c r="C707" s="27"/>
      <c r="D707" s="27"/>
      <c r="E707" s="46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4"/>
      <c r="BC707"/>
    </row>
    <row r="708" spans="1:55" s="2" customFormat="1" ht="12.75" customHeight="1">
      <c r="A708" s="50"/>
      <c r="B708" s="54"/>
      <c r="C708" s="27"/>
      <c r="D708" s="27"/>
      <c r="E708" s="46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4"/>
      <c r="BC708"/>
    </row>
    <row r="709" spans="1:55" s="2" customFormat="1" ht="12.75" customHeight="1">
      <c r="A709" s="50"/>
      <c r="B709" s="54"/>
      <c r="C709" s="27"/>
      <c r="D709" s="27"/>
      <c r="E709" s="46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4"/>
      <c r="BC709"/>
    </row>
    <row r="710" spans="1:55" s="2" customFormat="1" ht="12.75" customHeight="1">
      <c r="A710" s="50"/>
      <c r="B710" s="54"/>
      <c r="C710" s="27"/>
      <c r="D710" s="27"/>
      <c r="E710" s="46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4"/>
      <c r="BC710"/>
    </row>
    <row r="711" spans="1:55" s="2" customFormat="1" ht="12.75" customHeight="1">
      <c r="A711" s="50"/>
      <c r="B711" s="54"/>
      <c r="C711" s="27"/>
      <c r="D711" s="27"/>
      <c r="E711" s="46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4"/>
      <c r="BC711"/>
    </row>
    <row r="712" spans="1:55" s="2" customFormat="1" ht="12.75" customHeight="1">
      <c r="A712" s="50"/>
      <c r="B712" s="54"/>
      <c r="C712" s="27"/>
      <c r="D712" s="27"/>
      <c r="E712" s="46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4"/>
      <c r="BC712"/>
    </row>
    <row r="713" spans="1:55" s="2" customFormat="1" ht="12.75" customHeight="1">
      <c r="A713" s="50"/>
      <c r="B713" s="54"/>
      <c r="C713" s="27"/>
      <c r="D713" s="27"/>
      <c r="E713" s="46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4"/>
      <c r="BC713"/>
    </row>
    <row r="714" spans="1:55" s="2" customFormat="1" ht="12.75" customHeight="1">
      <c r="A714" s="50"/>
      <c r="B714" s="54"/>
      <c r="C714" s="27"/>
      <c r="D714" s="27"/>
      <c r="E714" s="46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4"/>
      <c r="BC714"/>
    </row>
    <row r="715" spans="1:55" s="2" customFormat="1" ht="12.75" customHeight="1">
      <c r="A715" s="50"/>
      <c r="B715" s="54"/>
      <c r="C715" s="27"/>
      <c r="D715" s="27"/>
      <c r="E715" s="46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4"/>
      <c r="BC715"/>
    </row>
    <row r="716" spans="1:55" s="2" customFormat="1" ht="12.75" customHeight="1">
      <c r="A716" s="50"/>
      <c r="B716" s="54"/>
      <c r="C716" s="27"/>
      <c r="D716" s="27"/>
      <c r="E716" s="46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4"/>
      <c r="BC716"/>
    </row>
    <row r="717" spans="1:55" s="2" customFormat="1" ht="12.75" customHeight="1">
      <c r="A717" s="50"/>
      <c r="B717" s="54"/>
      <c r="C717" s="27"/>
      <c r="D717" s="27"/>
      <c r="E717" s="46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4"/>
      <c r="BC717"/>
    </row>
    <row r="718" spans="1:55" s="2" customFormat="1" ht="12.75" customHeight="1">
      <c r="A718" s="50"/>
      <c r="B718" s="54"/>
      <c r="C718" s="27"/>
      <c r="D718" s="27"/>
      <c r="E718" s="46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4"/>
      <c r="BC718"/>
    </row>
    <row r="719" spans="1:55" s="2" customFormat="1" ht="12.75" customHeight="1">
      <c r="A719" s="50"/>
      <c r="B719" s="54"/>
      <c r="C719" s="27"/>
      <c r="D719" s="27"/>
      <c r="E719" s="46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4"/>
      <c r="BC719"/>
    </row>
    <row r="720" spans="1:55" s="2" customFormat="1" ht="12.75" customHeight="1">
      <c r="A720" s="50"/>
      <c r="B720" s="54"/>
      <c r="C720" s="27"/>
      <c r="D720" s="27"/>
      <c r="E720" s="46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4"/>
      <c r="BC720"/>
    </row>
    <row r="721" spans="1:55" s="2" customFormat="1" ht="12.75" customHeight="1">
      <c r="A721" s="50"/>
      <c r="B721" s="54"/>
      <c r="C721" s="27"/>
      <c r="D721" s="27"/>
      <c r="E721" s="46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4"/>
      <c r="BC721"/>
    </row>
    <row r="722" spans="1:55" s="2" customFormat="1" ht="12.75" customHeight="1">
      <c r="A722" s="50"/>
      <c r="B722" s="54"/>
      <c r="C722" s="27"/>
      <c r="D722" s="27"/>
      <c r="E722" s="46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4"/>
      <c r="BC722"/>
    </row>
    <row r="723" spans="1:55" s="2" customFormat="1" ht="12.75" customHeight="1">
      <c r="A723" s="50"/>
      <c r="B723" s="54"/>
      <c r="C723" s="27"/>
      <c r="D723" s="27"/>
      <c r="E723" s="46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4"/>
      <c r="BC723"/>
    </row>
    <row r="724" spans="1:55" s="2" customFormat="1" ht="12.75" customHeight="1">
      <c r="A724" s="50"/>
      <c r="B724" s="54"/>
      <c r="C724" s="27"/>
      <c r="D724" s="27"/>
      <c r="E724" s="46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4"/>
      <c r="BC724"/>
    </row>
    <row r="725" spans="1:55" s="2" customFormat="1" ht="12.75" customHeight="1">
      <c r="A725" s="50"/>
      <c r="B725" s="54"/>
      <c r="C725" s="27"/>
      <c r="D725" s="27"/>
      <c r="E725" s="46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4"/>
      <c r="BC725"/>
    </row>
    <row r="726" spans="1:55" s="2" customFormat="1" ht="12.75" customHeight="1">
      <c r="A726" s="50"/>
      <c r="B726" s="54"/>
      <c r="C726" s="27"/>
      <c r="D726" s="27"/>
      <c r="E726" s="46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4"/>
      <c r="BC726"/>
    </row>
    <row r="727" spans="1:55" s="2" customFormat="1" ht="12.75" customHeight="1">
      <c r="A727" s="50"/>
      <c r="B727" s="54"/>
      <c r="C727" s="27"/>
      <c r="D727" s="27"/>
      <c r="E727" s="46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4"/>
      <c r="BC727"/>
    </row>
    <row r="728" spans="1:55" s="2" customFormat="1" ht="12.75" customHeight="1">
      <c r="A728" s="50"/>
      <c r="B728" s="54"/>
      <c r="C728" s="27"/>
      <c r="D728" s="27"/>
      <c r="E728" s="46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4"/>
      <c r="BC728"/>
    </row>
    <row r="729" spans="1:55" s="2" customFormat="1" ht="12.75" customHeight="1">
      <c r="A729" s="50"/>
      <c r="B729" s="54"/>
      <c r="C729" s="27"/>
      <c r="D729" s="27"/>
      <c r="E729" s="46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4"/>
      <c r="BC729"/>
    </row>
    <row r="730" spans="1:55" s="2" customFormat="1" ht="12.75" customHeight="1">
      <c r="A730" s="50"/>
      <c r="B730" s="54"/>
      <c r="C730" s="27"/>
      <c r="D730" s="27"/>
      <c r="E730" s="46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4"/>
      <c r="BC730"/>
    </row>
    <row r="731" spans="1:55" s="2" customFormat="1" ht="12.75" customHeight="1">
      <c r="A731" s="50"/>
      <c r="B731" s="54"/>
      <c r="C731" s="27"/>
      <c r="D731" s="27"/>
      <c r="E731" s="46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4"/>
      <c r="BC731"/>
    </row>
    <row r="732" spans="1:55" s="2" customFormat="1" ht="12.75" customHeight="1">
      <c r="A732" s="50"/>
      <c r="B732" s="54"/>
      <c r="C732" s="27"/>
      <c r="D732" s="27"/>
      <c r="E732" s="46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4"/>
      <c r="BC732"/>
    </row>
    <row r="733" spans="1:55" s="2" customFormat="1" ht="12.75" customHeight="1">
      <c r="A733" s="50"/>
      <c r="B733" s="54"/>
      <c r="C733" s="27"/>
      <c r="D733" s="27"/>
      <c r="E733" s="46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4"/>
      <c r="BC733"/>
    </row>
    <row r="734" spans="1:55" s="2" customFormat="1" ht="12.75" customHeight="1">
      <c r="A734" s="50"/>
      <c r="B734" s="54"/>
      <c r="C734" s="27"/>
      <c r="D734" s="27"/>
      <c r="E734" s="46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4"/>
      <c r="BC734"/>
    </row>
    <row r="735" spans="1:55" s="2" customFormat="1" ht="12.75" customHeight="1">
      <c r="A735" s="50"/>
      <c r="B735" s="54"/>
      <c r="C735" s="27"/>
      <c r="D735" s="27"/>
      <c r="E735" s="46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4"/>
      <c r="BC735"/>
    </row>
    <row r="736" spans="1:55" s="2" customFormat="1" ht="12.75" customHeight="1">
      <c r="A736" s="50"/>
      <c r="B736" s="54"/>
      <c r="C736" s="27"/>
      <c r="D736" s="27"/>
      <c r="E736" s="46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4"/>
      <c r="BC736"/>
    </row>
    <row r="737" spans="1:55" s="2" customFormat="1" ht="12.75" customHeight="1">
      <c r="A737" s="50"/>
      <c r="B737" s="54"/>
      <c r="C737" s="27"/>
      <c r="D737" s="27"/>
      <c r="E737" s="46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4"/>
      <c r="BC737"/>
    </row>
    <row r="738" spans="1:55" s="2" customFormat="1" ht="12.75" customHeight="1">
      <c r="A738" s="50"/>
      <c r="B738" s="54"/>
      <c r="C738" s="27"/>
      <c r="D738" s="27"/>
      <c r="E738" s="46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4"/>
      <c r="BC738"/>
    </row>
    <row r="739" spans="1:55" s="2" customFormat="1" ht="12.75" customHeight="1">
      <c r="A739" s="50"/>
      <c r="B739" s="54"/>
      <c r="C739" s="27"/>
      <c r="D739" s="27"/>
      <c r="E739" s="46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4"/>
      <c r="BC739"/>
    </row>
    <row r="740" spans="1:55" s="2" customFormat="1" ht="12.75" customHeight="1">
      <c r="A740" s="50"/>
      <c r="B740" s="54"/>
      <c r="C740" s="27"/>
      <c r="D740" s="27"/>
      <c r="E740" s="46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4"/>
      <c r="BC740"/>
    </row>
    <row r="741" spans="1:55" s="2" customFormat="1" ht="12.75" customHeight="1">
      <c r="A741" s="50"/>
      <c r="B741" s="54"/>
      <c r="C741" s="27"/>
      <c r="D741" s="27"/>
      <c r="E741" s="46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4"/>
      <c r="BC741"/>
    </row>
    <row r="742" spans="1:55" s="2" customFormat="1" ht="12.75" customHeight="1">
      <c r="A742" s="50"/>
      <c r="B742" s="54"/>
      <c r="C742" s="27"/>
      <c r="D742" s="27"/>
      <c r="E742" s="46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4"/>
      <c r="BC742"/>
    </row>
    <row r="743" spans="1:55" s="2" customFormat="1" ht="12.75" customHeight="1">
      <c r="A743" s="50"/>
      <c r="B743" s="54"/>
      <c r="C743" s="27"/>
      <c r="D743" s="27"/>
      <c r="E743" s="46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4"/>
      <c r="BC743"/>
    </row>
    <row r="744" spans="1:55" s="2" customFormat="1" ht="12.75" customHeight="1">
      <c r="A744" s="50"/>
      <c r="B744" s="54"/>
      <c r="C744" s="27"/>
      <c r="D744" s="27"/>
      <c r="E744" s="46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4"/>
      <c r="BC744"/>
    </row>
    <row r="745" spans="1:55" s="2" customFormat="1" ht="12.75" customHeight="1">
      <c r="A745" s="50"/>
      <c r="B745" s="54"/>
      <c r="C745" s="27"/>
      <c r="D745" s="27"/>
      <c r="E745" s="46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4"/>
      <c r="BC745"/>
    </row>
    <row r="746" spans="1:55" s="2" customFormat="1" ht="12.75" customHeight="1">
      <c r="A746" s="50"/>
      <c r="B746" s="54"/>
      <c r="C746" s="27"/>
      <c r="D746" s="27"/>
      <c r="E746" s="46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4"/>
      <c r="BC746"/>
    </row>
    <row r="747" spans="1:55" s="2" customFormat="1" ht="12.75" customHeight="1">
      <c r="A747" s="50"/>
      <c r="B747" s="54"/>
      <c r="C747" s="27"/>
      <c r="D747" s="27"/>
      <c r="E747" s="46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4"/>
      <c r="BC747"/>
    </row>
    <row r="748" spans="1:55" s="2" customFormat="1" ht="12.75" customHeight="1">
      <c r="A748" s="50"/>
      <c r="B748" s="54"/>
      <c r="C748" s="27"/>
      <c r="D748" s="27"/>
      <c r="E748" s="46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4"/>
      <c r="BC748"/>
    </row>
    <row r="749" spans="1:55" s="2" customFormat="1" ht="12.75" customHeight="1">
      <c r="A749" s="50"/>
      <c r="B749" s="54"/>
      <c r="C749" s="27"/>
      <c r="D749" s="27"/>
      <c r="E749" s="46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4"/>
      <c r="BC749"/>
    </row>
    <row r="750" spans="1:55" s="2" customFormat="1" ht="12.75" customHeight="1">
      <c r="A750" s="50"/>
      <c r="B750" s="54"/>
      <c r="C750" s="27"/>
      <c r="D750" s="27"/>
      <c r="E750" s="46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4"/>
      <c r="BC750"/>
    </row>
    <row r="751" spans="1:55" s="2" customFormat="1" ht="12.75" customHeight="1">
      <c r="A751" s="50"/>
      <c r="B751" s="54"/>
      <c r="C751" s="27"/>
      <c r="D751" s="27"/>
      <c r="E751" s="46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4"/>
      <c r="BC751"/>
    </row>
    <row r="752" spans="1:55" s="2" customFormat="1" ht="12.75" customHeight="1">
      <c r="A752" s="50"/>
      <c r="B752" s="54"/>
      <c r="C752" s="27"/>
      <c r="D752" s="27"/>
      <c r="E752" s="46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4"/>
      <c r="BC752"/>
    </row>
    <row r="753" spans="1:55" s="2" customFormat="1" ht="12.75" customHeight="1">
      <c r="A753" s="50"/>
      <c r="B753" s="54"/>
      <c r="C753" s="27"/>
      <c r="D753" s="27"/>
      <c r="E753" s="46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4"/>
      <c r="BC753"/>
    </row>
    <row r="754" spans="1:55" s="2" customFormat="1" ht="12.75" customHeight="1">
      <c r="A754" s="50"/>
      <c r="B754" s="54"/>
      <c r="C754" s="27"/>
      <c r="D754" s="27"/>
      <c r="E754" s="46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4"/>
      <c r="BC754"/>
    </row>
    <row r="755" spans="1:55" s="2" customFormat="1" ht="12.75" customHeight="1">
      <c r="A755" s="50"/>
      <c r="B755" s="54"/>
      <c r="C755" s="27"/>
      <c r="D755" s="27"/>
      <c r="E755" s="46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4"/>
      <c r="BC755"/>
    </row>
    <row r="756" spans="1:55" s="2" customFormat="1" ht="12.75" customHeight="1">
      <c r="A756" s="50"/>
      <c r="B756" s="54"/>
      <c r="C756" s="27"/>
      <c r="D756" s="27"/>
      <c r="E756" s="46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4"/>
      <c r="BC756"/>
    </row>
    <row r="757" spans="1:55" s="2" customFormat="1" ht="12.75" customHeight="1">
      <c r="A757" s="50"/>
      <c r="B757" s="54"/>
      <c r="C757" s="27"/>
      <c r="D757" s="27"/>
      <c r="E757" s="46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4"/>
      <c r="BC757"/>
    </row>
    <row r="758" spans="1:55" s="2" customFormat="1" ht="12.75" customHeight="1">
      <c r="A758" s="50"/>
      <c r="B758" s="54"/>
      <c r="C758" s="27"/>
      <c r="D758" s="27"/>
      <c r="E758" s="46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4"/>
      <c r="BC758"/>
    </row>
    <row r="759" spans="1:55" s="2" customFormat="1" ht="12.75" customHeight="1">
      <c r="A759" s="50"/>
      <c r="B759" s="54"/>
      <c r="C759" s="27"/>
      <c r="D759" s="27"/>
      <c r="E759" s="46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4"/>
      <c r="BC759"/>
    </row>
    <row r="760" spans="1:55" s="2" customFormat="1" ht="12.75" customHeight="1">
      <c r="A760" s="50"/>
      <c r="B760" s="54"/>
      <c r="C760" s="27"/>
      <c r="D760" s="27"/>
      <c r="E760" s="46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4"/>
      <c r="BC760"/>
    </row>
    <row r="761" spans="1:55" s="2" customFormat="1" ht="12.75" customHeight="1">
      <c r="A761" s="50"/>
      <c r="B761" s="54"/>
      <c r="C761" s="27"/>
      <c r="D761" s="27"/>
      <c r="E761" s="46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4"/>
      <c r="BC761"/>
    </row>
    <row r="762" spans="1:55" s="2" customFormat="1" ht="12.75" customHeight="1">
      <c r="A762" s="50"/>
      <c r="B762" s="54"/>
      <c r="C762" s="27"/>
      <c r="D762" s="27"/>
      <c r="E762" s="46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4"/>
      <c r="BC762"/>
    </row>
    <row r="763" spans="1:55" s="2" customFormat="1" ht="12.75" customHeight="1">
      <c r="A763" s="50"/>
      <c r="B763" s="54"/>
      <c r="C763" s="27"/>
      <c r="D763" s="27"/>
      <c r="E763" s="46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4"/>
      <c r="BC763"/>
    </row>
    <row r="764" spans="1:55" s="2" customFormat="1" ht="12.75" customHeight="1">
      <c r="A764" s="50"/>
      <c r="B764" s="54"/>
      <c r="C764" s="27"/>
      <c r="D764" s="27"/>
      <c r="E764" s="46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4"/>
      <c r="BC764"/>
    </row>
    <row r="765" spans="1:55" s="2" customFormat="1" ht="12.75" customHeight="1">
      <c r="A765" s="50"/>
      <c r="B765" s="54"/>
      <c r="C765" s="27"/>
      <c r="D765" s="27"/>
      <c r="E765" s="46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4"/>
      <c r="BC765"/>
    </row>
    <row r="766" spans="1:55" s="2" customFormat="1" ht="12.75" customHeight="1">
      <c r="A766" s="50"/>
      <c r="B766" s="54"/>
      <c r="C766" s="27"/>
      <c r="D766" s="27"/>
      <c r="E766" s="46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4"/>
      <c r="BC766"/>
    </row>
    <row r="767" spans="1:55" s="2" customFormat="1" ht="12.75" customHeight="1">
      <c r="A767" s="50"/>
      <c r="B767" s="54"/>
      <c r="C767" s="27"/>
      <c r="D767" s="27"/>
      <c r="E767" s="46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4"/>
      <c r="BC767"/>
    </row>
    <row r="768" spans="1:55" s="2" customFormat="1" ht="12.75" customHeight="1">
      <c r="A768" s="50"/>
      <c r="B768" s="54"/>
      <c r="C768" s="27"/>
      <c r="D768" s="27"/>
      <c r="E768" s="46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4"/>
      <c r="BC768"/>
    </row>
    <row r="769" spans="1:55" s="2" customFormat="1" ht="12.75" customHeight="1">
      <c r="A769" s="50"/>
      <c r="B769" s="54"/>
      <c r="C769" s="27"/>
      <c r="D769" s="27"/>
      <c r="E769" s="46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4"/>
      <c r="BC769"/>
    </row>
    <row r="770" spans="1:55" s="2" customFormat="1" ht="12.75" customHeight="1">
      <c r="A770" s="50"/>
      <c r="B770" s="54"/>
      <c r="C770" s="27"/>
      <c r="D770" s="27"/>
      <c r="E770" s="46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4"/>
      <c r="BC770"/>
    </row>
    <row r="771" spans="1:55" s="2" customFormat="1" ht="12.75" customHeight="1">
      <c r="A771" s="50"/>
      <c r="B771" s="54"/>
      <c r="C771" s="27"/>
      <c r="D771" s="27"/>
      <c r="E771" s="46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4"/>
      <c r="BC771"/>
    </row>
    <row r="772" spans="1:55" s="2" customFormat="1" ht="12.75" customHeight="1">
      <c r="A772" s="50"/>
      <c r="B772" s="54"/>
      <c r="C772" s="27"/>
      <c r="D772" s="27"/>
      <c r="E772" s="46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4"/>
      <c r="BC772"/>
    </row>
    <row r="773" spans="1:55" s="2" customFormat="1" ht="12.75" customHeight="1">
      <c r="A773" s="50"/>
      <c r="B773" s="54"/>
      <c r="C773" s="27"/>
      <c r="D773" s="27"/>
      <c r="E773" s="46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4"/>
      <c r="BC773"/>
    </row>
    <row r="774" spans="1:55" s="2" customFormat="1" ht="12.75" customHeight="1">
      <c r="A774" s="50"/>
      <c r="B774" s="54"/>
      <c r="C774" s="27"/>
      <c r="D774" s="27"/>
      <c r="E774" s="46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4"/>
      <c r="BC774"/>
    </row>
    <row r="775" spans="1:55" s="2" customFormat="1" ht="12.75" customHeight="1">
      <c r="A775" s="50"/>
      <c r="B775" s="54"/>
      <c r="C775" s="27"/>
      <c r="D775" s="27"/>
      <c r="E775" s="46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4"/>
      <c r="BC775"/>
    </row>
    <row r="776" spans="1:55" s="2" customFormat="1" ht="12.75" customHeight="1">
      <c r="A776" s="50"/>
      <c r="B776" s="54"/>
      <c r="C776" s="27"/>
      <c r="D776" s="27"/>
      <c r="E776" s="46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4"/>
      <c r="BC776"/>
    </row>
    <row r="777" spans="1:55" s="2" customFormat="1" ht="12.75" customHeight="1">
      <c r="A777" s="50"/>
      <c r="B777" s="54"/>
      <c r="C777" s="27"/>
      <c r="D777" s="27"/>
      <c r="E777" s="46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4"/>
      <c r="BC777"/>
    </row>
    <row r="778" spans="1:55" s="2" customFormat="1" ht="12.75" customHeight="1">
      <c r="A778" s="50"/>
      <c r="B778" s="54"/>
      <c r="C778" s="27"/>
      <c r="D778" s="27"/>
      <c r="E778" s="46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4"/>
      <c r="BC778"/>
    </row>
    <row r="779" spans="1:55" s="2" customFormat="1" ht="12.75" customHeight="1">
      <c r="A779" s="50"/>
      <c r="B779" s="54"/>
      <c r="C779" s="27"/>
      <c r="D779" s="27"/>
      <c r="E779" s="46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4"/>
      <c r="BC779"/>
    </row>
    <row r="780" spans="1:55" s="2" customFormat="1" ht="12.75" customHeight="1">
      <c r="A780" s="50"/>
      <c r="B780" s="54"/>
      <c r="C780" s="27"/>
      <c r="D780" s="27"/>
      <c r="E780" s="46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4"/>
      <c r="BC780"/>
    </row>
    <row r="781" spans="1:55" s="2" customFormat="1" ht="12.75" customHeight="1">
      <c r="A781" s="50"/>
      <c r="B781" s="54"/>
      <c r="C781" s="27"/>
      <c r="D781" s="27"/>
      <c r="E781" s="46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4"/>
      <c r="BC781"/>
    </row>
    <row r="782" spans="1:55" s="2" customFormat="1" ht="12.75" customHeight="1">
      <c r="A782" s="50"/>
      <c r="B782" s="54"/>
      <c r="C782" s="27"/>
      <c r="D782" s="27"/>
      <c r="E782" s="46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4"/>
      <c r="BC782"/>
    </row>
    <row r="783" spans="1:55" s="2" customFormat="1" ht="12.75" customHeight="1">
      <c r="A783" s="50"/>
      <c r="B783" s="54"/>
      <c r="C783" s="27"/>
      <c r="D783" s="27"/>
      <c r="E783" s="46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4"/>
      <c r="BC783"/>
    </row>
    <row r="784" spans="1:55" s="2" customFormat="1" ht="12.75" customHeight="1">
      <c r="A784" s="50"/>
      <c r="B784" s="54"/>
      <c r="C784" s="27"/>
      <c r="D784" s="27"/>
      <c r="E784" s="46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4"/>
      <c r="BC784"/>
    </row>
    <row r="785" spans="1:55" s="2" customFormat="1" ht="12.75" customHeight="1">
      <c r="A785" s="50"/>
      <c r="B785" s="54"/>
      <c r="C785" s="27"/>
      <c r="D785" s="27"/>
      <c r="E785" s="46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4"/>
      <c r="BC785"/>
    </row>
    <row r="786" spans="1:55" s="2" customFormat="1" ht="12.75" customHeight="1">
      <c r="A786" s="50"/>
      <c r="B786" s="54"/>
      <c r="C786" s="27"/>
      <c r="D786" s="27"/>
      <c r="E786" s="46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4"/>
      <c r="BC786"/>
    </row>
    <row r="787" spans="1:55" s="2" customFormat="1" ht="12.75" customHeight="1">
      <c r="A787" s="50"/>
      <c r="B787" s="54"/>
      <c r="C787" s="27"/>
      <c r="D787" s="27"/>
      <c r="E787" s="46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4"/>
      <c r="BC787"/>
    </row>
    <row r="788" spans="1:55" s="2" customFormat="1" ht="12.75" customHeight="1">
      <c r="A788" s="50"/>
      <c r="B788" s="54"/>
      <c r="C788" s="27"/>
      <c r="D788" s="27"/>
      <c r="E788" s="46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4"/>
      <c r="BC788"/>
    </row>
    <row r="789" spans="1:55" s="2" customFormat="1" ht="12.75" customHeight="1">
      <c r="A789" s="50"/>
      <c r="B789" s="54"/>
      <c r="C789" s="27"/>
      <c r="D789" s="27"/>
      <c r="E789" s="46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4"/>
      <c r="BC789"/>
    </row>
    <row r="790" spans="1:55" s="2" customFormat="1" ht="12.75" customHeight="1">
      <c r="A790" s="50"/>
      <c r="B790" s="54"/>
      <c r="C790" s="27"/>
      <c r="D790" s="27"/>
      <c r="E790" s="46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4"/>
      <c r="BC790"/>
    </row>
    <row r="791" spans="1:55" s="2" customFormat="1" ht="12.75" customHeight="1">
      <c r="A791" s="50"/>
      <c r="B791" s="54"/>
      <c r="C791" s="27"/>
      <c r="D791" s="27"/>
      <c r="E791" s="46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4"/>
      <c r="BC791"/>
    </row>
    <row r="792" spans="1:55" s="2" customFormat="1" ht="12.75" customHeight="1">
      <c r="A792" s="50"/>
      <c r="B792" s="54"/>
      <c r="C792" s="27"/>
      <c r="D792" s="27"/>
      <c r="E792" s="46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4"/>
      <c r="BC792"/>
    </row>
    <row r="793" spans="1:55" s="2" customFormat="1" ht="12.75" customHeight="1">
      <c r="A793" s="50"/>
      <c r="B793" s="54"/>
      <c r="C793" s="27"/>
      <c r="D793" s="27"/>
      <c r="E793" s="46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4"/>
      <c r="BC793"/>
    </row>
    <row r="794" spans="1:55" s="2" customFormat="1" ht="12.75" customHeight="1">
      <c r="A794" s="50"/>
      <c r="B794" s="54"/>
      <c r="C794" s="27"/>
      <c r="D794" s="27"/>
      <c r="E794" s="46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4"/>
      <c r="BC794"/>
    </row>
    <row r="795" spans="1:55" s="2" customFormat="1" ht="12.75" customHeight="1">
      <c r="A795" s="50"/>
      <c r="B795" s="54"/>
      <c r="C795" s="27"/>
      <c r="D795" s="27"/>
      <c r="E795" s="46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4"/>
      <c r="BC795"/>
    </row>
    <row r="796" spans="1:55" s="2" customFormat="1" ht="12.75" customHeight="1">
      <c r="A796" s="50"/>
      <c r="B796" s="54"/>
      <c r="C796" s="27"/>
      <c r="D796" s="27"/>
      <c r="E796" s="46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4"/>
      <c r="BC796"/>
    </row>
    <row r="797" spans="1:55" s="2" customFormat="1" ht="12.75" customHeight="1">
      <c r="A797" s="50"/>
      <c r="B797" s="54"/>
      <c r="C797" s="27"/>
      <c r="D797" s="27"/>
      <c r="E797" s="46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4"/>
      <c r="BC797"/>
    </row>
    <row r="798" spans="1:55" s="2" customFormat="1" ht="12.75" customHeight="1">
      <c r="A798" s="50"/>
      <c r="B798" s="54"/>
      <c r="C798" s="27"/>
      <c r="D798" s="27"/>
      <c r="E798" s="46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4"/>
      <c r="BC798"/>
    </row>
    <row r="799" spans="1:55" s="2" customFormat="1" ht="12.75" customHeight="1">
      <c r="A799" s="50"/>
      <c r="B799" s="54"/>
      <c r="C799" s="27"/>
      <c r="D799" s="27"/>
      <c r="E799" s="46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4"/>
      <c r="BC799"/>
    </row>
    <row r="800" spans="1:55" s="2" customFormat="1" ht="12.75" customHeight="1">
      <c r="A800" s="50"/>
      <c r="B800" s="54"/>
      <c r="C800" s="27"/>
      <c r="D800" s="27"/>
      <c r="E800" s="46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4"/>
      <c r="BC800"/>
    </row>
    <row r="801" spans="1:55" s="2" customFormat="1" ht="12.75" customHeight="1">
      <c r="A801" s="50"/>
      <c r="B801" s="54"/>
      <c r="C801" s="27"/>
      <c r="D801" s="27"/>
      <c r="E801" s="46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4"/>
      <c r="BC801"/>
    </row>
    <row r="802" spans="1:55" s="2" customFormat="1" ht="12.75" customHeight="1">
      <c r="A802" s="50"/>
      <c r="B802" s="54"/>
      <c r="C802" s="27"/>
      <c r="D802" s="27"/>
      <c r="E802" s="46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4"/>
      <c r="BC802"/>
    </row>
    <row r="803" spans="1:55" s="2" customFormat="1" ht="12.75" customHeight="1">
      <c r="A803" s="50"/>
      <c r="B803" s="54"/>
      <c r="C803" s="27"/>
      <c r="D803" s="27"/>
      <c r="E803" s="46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4"/>
      <c r="BC803"/>
    </row>
    <row r="804" spans="1:55" s="2" customFormat="1" ht="12.75" customHeight="1">
      <c r="A804" s="50"/>
      <c r="B804" s="54"/>
      <c r="C804" s="27"/>
      <c r="D804" s="27"/>
      <c r="E804" s="46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4"/>
      <c r="BC804"/>
    </row>
    <row r="805" spans="1:55" s="2" customFormat="1" ht="12.75" customHeight="1">
      <c r="A805" s="50"/>
      <c r="B805" s="54"/>
      <c r="C805" s="27"/>
      <c r="D805" s="27"/>
      <c r="E805" s="46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4"/>
      <c r="BC805"/>
    </row>
    <row r="806" spans="1:55" s="2" customFormat="1" ht="12.75" customHeight="1">
      <c r="A806" s="50"/>
      <c r="B806" s="54"/>
      <c r="C806" s="27"/>
      <c r="D806" s="27"/>
      <c r="E806" s="46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4"/>
      <c r="BC806"/>
    </row>
    <row r="807" spans="1:55" s="2" customFormat="1" ht="12.75" customHeight="1">
      <c r="A807" s="50"/>
      <c r="B807" s="54"/>
      <c r="C807" s="27"/>
      <c r="D807" s="27"/>
      <c r="E807" s="46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4"/>
      <c r="BC807"/>
    </row>
    <row r="808" spans="1:55" s="2" customFormat="1" ht="12.75" customHeight="1">
      <c r="A808" s="50"/>
      <c r="B808" s="54"/>
      <c r="C808" s="27"/>
      <c r="D808" s="27"/>
      <c r="E808" s="46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4"/>
      <c r="BC808"/>
    </row>
    <row r="809" spans="1:55" s="2" customFormat="1" ht="12.75" customHeight="1">
      <c r="A809" s="50"/>
      <c r="B809" s="54"/>
      <c r="C809" s="27"/>
      <c r="D809" s="27"/>
      <c r="E809" s="46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4"/>
      <c r="BC809"/>
    </row>
    <row r="810" spans="1:55" s="2" customFormat="1" ht="12.75" customHeight="1">
      <c r="A810" s="50"/>
      <c r="B810" s="54"/>
      <c r="C810" s="27"/>
      <c r="D810" s="27"/>
      <c r="E810" s="46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4"/>
      <c r="BC810"/>
    </row>
    <row r="811" spans="1:55" s="2" customFormat="1" ht="12.75" customHeight="1">
      <c r="A811" s="50"/>
      <c r="B811" s="54"/>
      <c r="C811" s="27"/>
      <c r="D811" s="27"/>
      <c r="E811" s="46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4"/>
      <c r="BC811"/>
    </row>
    <row r="812" spans="1:55" s="2" customFormat="1" ht="12.75" customHeight="1">
      <c r="A812" s="50"/>
      <c r="B812" s="54"/>
      <c r="C812" s="27"/>
      <c r="D812" s="27"/>
      <c r="E812" s="46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4"/>
      <c r="BC812"/>
    </row>
    <row r="813" spans="1:55" s="2" customFormat="1" ht="12.75" customHeight="1">
      <c r="A813" s="50"/>
      <c r="B813" s="54"/>
      <c r="C813" s="27"/>
      <c r="D813" s="27"/>
      <c r="E813" s="46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4"/>
      <c r="BC813"/>
    </row>
    <row r="814" spans="1:55" s="2" customFormat="1" ht="12.75" customHeight="1">
      <c r="A814" s="50"/>
      <c r="B814" s="54"/>
      <c r="C814" s="27"/>
      <c r="D814" s="27"/>
      <c r="E814" s="46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4"/>
      <c r="BC814"/>
    </row>
    <row r="815" spans="1:55" s="2" customFormat="1" ht="12.75" customHeight="1">
      <c r="A815" s="50"/>
      <c r="B815" s="54"/>
      <c r="C815" s="27"/>
      <c r="D815" s="27"/>
      <c r="E815" s="46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4"/>
      <c r="BC815"/>
    </row>
    <row r="816" spans="1:55" s="2" customFormat="1" ht="12.75" customHeight="1">
      <c r="A816" s="50"/>
      <c r="B816" s="54"/>
      <c r="C816" s="27"/>
      <c r="D816" s="27"/>
      <c r="E816" s="46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4"/>
      <c r="BC816"/>
    </row>
    <row r="817" spans="1:55" s="2" customFormat="1" ht="12.75" customHeight="1">
      <c r="A817" s="50"/>
      <c r="B817" s="54"/>
      <c r="C817" s="27"/>
      <c r="D817" s="27"/>
      <c r="E817" s="46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4"/>
      <c r="BC817"/>
    </row>
    <row r="818" spans="1:55" s="2" customFormat="1" ht="12.75" customHeight="1">
      <c r="A818" s="50"/>
      <c r="B818" s="54"/>
      <c r="C818" s="27"/>
      <c r="D818" s="27"/>
      <c r="E818" s="46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4"/>
      <c r="BC818"/>
    </row>
    <row r="819" spans="1:55" s="2" customFormat="1" ht="12.75" customHeight="1">
      <c r="A819" s="50"/>
      <c r="B819" s="54"/>
      <c r="C819" s="27"/>
      <c r="D819" s="27"/>
      <c r="E819" s="46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4"/>
      <c r="BC819"/>
    </row>
    <row r="820" spans="1:55" s="2" customFormat="1" ht="12.75" customHeight="1">
      <c r="A820" s="50"/>
      <c r="B820" s="54"/>
      <c r="C820" s="27"/>
      <c r="D820" s="27"/>
      <c r="E820" s="46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4"/>
      <c r="BC820"/>
    </row>
    <row r="821" spans="1:55" s="2" customFormat="1" ht="12.75" customHeight="1">
      <c r="A821" s="50"/>
      <c r="B821" s="54"/>
      <c r="C821" s="27"/>
      <c r="D821" s="27"/>
      <c r="E821" s="46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4"/>
      <c r="BC821"/>
    </row>
    <row r="822" spans="1:55" s="2" customFormat="1" ht="12.75" customHeight="1">
      <c r="A822" s="50"/>
      <c r="B822" s="54"/>
      <c r="C822" s="27"/>
      <c r="D822" s="27"/>
      <c r="E822" s="46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4"/>
      <c r="BC822"/>
    </row>
    <row r="823" spans="1:55" s="2" customFormat="1" ht="12.75" customHeight="1">
      <c r="A823" s="50"/>
      <c r="B823" s="54"/>
      <c r="C823" s="27"/>
      <c r="D823" s="27"/>
      <c r="E823" s="46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4"/>
      <c r="BC823"/>
    </row>
    <row r="824" spans="1:55" s="2" customFormat="1" ht="12.75" customHeight="1">
      <c r="A824" s="50"/>
      <c r="B824" s="54"/>
      <c r="C824" s="27"/>
      <c r="D824" s="27"/>
      <c r="E824" s="46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4"/>
      <c r="BC824"/>
    </row>
    <row r="825" spans="1:55" s="2" customFormat="1" ht="12.75" customHeight="1">
      <c r="A825" s="50"/>
      <c r="B825" s="54"/>
      <c r="C825" s="27"/>
      <c r="D825" s="27"/>
      <c r="E825" s="46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4"/>
      <c r="BC825"/>
    </row>
    <row r="826" spans="1:55" s="2" customFormat="1" ht="12.75" customHeight="1">
      <c r="A826" s="50"/>
      <c r="B826" s="54"/>
      <c r="C826" s="27"/>
      <c r="D826" s="27"/>
      <c r="E826" s="46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4"/>
      <c r="BC826"/>
    </row>
    <row r="827" spans="1:55" s="2" customFormat="1" ht="12.75" customHeight="1">
      <c r="A827" s="50"/>
      <c r="B827" s="54"/>
      <c r="C827" s="27"/>
      <c r="D827" s="27"/>
      <c r="E827" s="46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4"/>
      <c r="BC827"/>
    </row>
    <row r="828" spans="1:55" s="2" customFormat="1" ht="12.75" customHeight="1">
      <c r="A828" s="50"/>
      <c r="B828" s="54"/>
      <c r="C828" s="27"/>
      <c r="D828" s="27"/>
      <c r="E828" s="46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4"/>
      <c r="BC828"/>
    </row>
    <row r="829" spans="1:55" s="2" customFormat="1" ht="12.75" customHeight="1">
      <c r="A829" s="50"/>
      <c r="B829" s="54"/>
      <c r="C829" s="27"/>
      <c r="D829" s="27"/>
      <c r="E829" s="46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4"/>
      <c r="BC829"/>
    </row>
    <row r="830" spans="1:55" s="2" customFormat="1" ht="12.75" customHeight="1">
      <c r="A830" s="50"/>
      <c r="B830" s="54"/>
      <c r="C830" s="27"/>
      <c r="D830" s="27"/>
      <c r="E830" s="46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4"/>
      <c r="BC830"/>
    </row>
    <row r="831" spans="1:55" s="2" customFormat="1" ht="12.75" customHeight="1">
      <c r="A831" s="50"/>
      <c r="B831" s="54"/>
      <c r="C831" s="27"/>
      <c r="D831" s="27"/>
      <c r="E831" s="46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4"/>
      <c r="BC831"/>
    </row>
    <row r="832" spans="1:55" s="2" customFormat="1" ht="12.75" customHeight="1">
      <c r="A832" s="50"/>
      <c r="B832" s="54"/>
      <c r="C832" s="27"/>
      <c r="D832" s="27"/>
      <c r="E832" s="46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4"/>
      <c r="BC832"/>
    </row>
    <row r="833" spans="1:55" s="2" customFormat="1" ht="12.75" customHeight="1">
      <c r="A833" s="50"/>
      <c r="B833" s="54"/>
      <c r="C833" s="27"/>
      <c r="D833" s="27"/>
      <c r="E833" s="46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4"/>
      <c r="BC833"/>
    </row>
    <row r="834" spans="1:55" s="2" customFormat="1" ht="12.75" customHeight="1">
      <c r="A834" s="50"/>
      <c r="B834" s="54"/>
      <c r="C834" s="27"/>
      <c r="D834" s="27"/>
      <c r="E834" s="46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4"/>
      <c r="BC834"/>
    </row>
    <row r="835" spans="1:55" s="2" customFormat="1" ht="12.75" customHeight="1">
      <c r="A835" s="50"/>
      <c r="B835" s="54"/>
      <c r="C835" s="27"/>
      <c r="D835" s="27"/>
      <c r="E835" s="46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4"/>
      <c r="BC835"/>
    </row>
    <row r="836" spans="1:55" s="2" customFormat="1" ht="12.75" customHeight="1">
      <c r="A836" s="50"/>
      <c r="B836" s="54"/>
      <c r="C836" s="27"/>
      <c r="D836" s="27"/>
      <c r="E836" s="46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4"/>
      <c r="BC836"/>
    </row>
    <row r="837" spans="1:55" s="2" customFormat="1" ht="12.75" customHeight="1">
      <c r="A837" s="50"/>
      <c r="B837" s="54"/>
      <c r="C837" s="27"/>
      <c r="D837" s="27"/>
      <c r="E837" s="46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4"/>
      <c r="BC837"/>
    </row>
    <row r="838" spans="1:55" s="2" customFormat="1" ht="12.75" customHeight="1">
      <c r="A838" s="50"/>
      <c r="B838" s="54"/>
      <c r="C838" s="27"/>
      <c r="D838" s="27"/>
      <c r="E838" s="46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4"/>
      <c r="BC838"/>
    </row>
    <row r="839" spans="1:55" s="2" customFormat="1" ht="12.75" customHeight="1">
      <c r="A839" s="50"/>
      <c r="B839" s="54"/>
      <c r="C839" s="27"/>
      <c r="D839" s="27"/>
      <c r="E839" s="46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4"/>
      <c r="BC839"/>
    </row>
    <row r="840" spans="1:55" s="2" customFormat="1" ht="12.75" customHeight="1">
      <c r="A840" s="50"/>
      <c r="B840" s="54"/>
      <c r="C840" s="27"/>
      <c r="D840" s="27"/>
      <c r="E840" s="46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4"/>
      <c r="BC840"/>
    </row>
    <row r="841" spans="1:55" s="2" customFormat="1" ht="12.75" customHeight="1">
      <c r="A841" s="50"/>
      <c r="B841" s="54"/>
      <c r="C841" s="27"/>
      <c r="D841" s="27"/>
      <c r="E841" s="46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4"/>
      <c r="BC841"/>
    </row>
    <row r="842" spans="1:55" s="2" customFormat="1" ht="12.75" customHeight="1">
      <c r="A842" s="50"/>
      <c r="B842" s="54"/>
      <c r="C842" s="27"/>
      <c r="D842" s="27"/>
      <c r="E842" s="46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4"/>
      <c r="BC842"/>
    </row>
    <row r="843" spans="1:55" s="2" customFormat="1" ht="12.75" customHeight="1">
      <c r="A843" s="50"/>
      <c r="B843" s="54"/>
      <c r="C843" s="27"/>
      <c r="D843" s="27"/>
      <c r="E843" s="46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4"/>
      <c r="BC843"/>
    </row>
    <row r="844" spans="1:55" s="2" customFormat="1" ht="12.75" customHeight="1">
      <c r="A844" s="50"/>
      <c r="B844" s="54"/>
      <c r="C844" s="27"/>
      <c r="D844" s="27"/>
      <c r="E844" s="46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4"/>
      <c r="BC844"/>
    </row>
    <row r="845" spans="1:55" s="2" customFormat="1" ht="12.75" customHeight="1">
      <c r="A845" s="50"/>
      <c r="B845" s="54"/>
      <c r="C845" s="27"/>
      <c r="D845" s="27"/>
      <c r="E845" s="46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4"/>
      <c r="BC845"/>
    </row>
    <row r="846" spans="1:55" s="2" customFormat="1" ht="12.75" customHeight="1">
      <c r="A846" s="50"/>
      <c r="B846" s="54"/>
      <c r="C846" s="27"/>
      <c r="D846" s="27"/>
      <c r="E846" s="46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4"/>
      <c r="BC846"/>
    </row>
    <row r="847" spans="1:55" s="2" customFormat="1" ht="12.75" customHeight="1">
      <c r="A847" s="50"/>
      <c r="B847" s="54"/>
      <c r="C847" s="27"/>
      <c r="D847" s="27"/>
      <c r="E847" s="46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4"/>
      <c r="BC847"/>
    </row>
    <row r="848" spans="1:55" s="2" customFormat="1" ht="12.75" customHeight="1">
      <c r="A848" s="50"/>
      <c r="B848" s="54"/>
      <c r="C848" s="27"/>
      <c r="D848" s="27"/>
      <c r="E848" s="46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4"/>
      <c r="BC848"/>
    </row>
    <row r="849" spans="1:55" s="2" customFormat="1" ht="12.75" customHeight="1">
      <c r="A849" s="50"/>
      <c r="B849" s="54"/>
      <c r="C849" s="27"/>
      <c r="D849" s="27"/>
      <c r="E849" s="46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4"/>
      <c r="BC849"/>
    </row>
    <row r="850" spans="1:55" s="2" customFormat="1" ht="12.75" customHeight="1">
      <c r="A850" s="50"/>
      <c r="B850" s="54"/>
      <c r="C850" s="27"/>
      <c r="D850" s="27"/>
      <c r="E850" s="46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4"/>
      <c r="BC850"/>
    </row>
    <row r="851" spans="1:55" s="2" customFormat="1" ht="12.75" customHeight="1">
      <c r="A851" s="50"/>
      <c r="B851" s="54"/>
      <c r="C851" s="27"/>
      <c r="D851" s="27"/>
      <c r="E851" s="46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4"/>
      <c r="BC851"/>
    </row>
    <row r="852" spans="1:55" s="2" customFormat="1" ht="12.75" customHeight="1">
      <c r="A852" s="50"/>
      <c r="B852" s="54"/>
      <c r="C852" s="27"/>
      <c r="D852" s="27"/>
      <c r="E852" s="46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4"/>
      <c r="BC852"/>
    </row>
    <row r="853" spans="1:55" s="2" customFormat="1" ht="12.75" customHeight="1">
      <c r="A853" s="50"/>
      <c r="B853" s="54"/>
      <c r="C853" s="27"/>
      <c r="D853" s="27"/>
      <c r="E853" s="46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4"/>
      <c r="BC853"/>
    </row>
    <row r="854" spans="1:55" s="2" customFormat="1" ht="12.75" customHeight="1">
      <c r="A854" s="50"/>
      <c r="B854" s="54"/>
      <c r="C854" s="27"/>
      <c r="D854" s="27"/>
      <c r="E854" s="46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4"/>
      <c r="BC854"/>
    </row>
    <row r="855" spans="1:55" s="2" customFormat="1" ht="12.75" customHeight="1">
      <c r="A855" s="50"/>
      <c r="B855" s="54"/>
      <c r="C855" s="27"/>
      <c r="D855" s="27"/>
      <c r="E855" s="46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4"/>
      <c r="BC855"/>
    </row>
    <row r="856" spans="1:55" s="2" customFormat="1" ht="12.75" customHeight="1">
      <c r="A856" s="50"/>
      <c r="B856" s="54"/>
      <c r="C856" s="27"/>
      <c r="D856" s="27"/>
      <c r="E856" s="46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4"/>
      <c r="BC856"/>
    </row>
    <row r="857" spans="1:55" s="2" customFormat="1" ht="12.75" customHeight="1">
      <c r="A857" s="50"/>
      <c r="B857" s="54"/>
      <c r="C857" s="27"/>
      <c r="D857" s="27"/>
      <c r="E857" s="46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4"/>
      <c r="BC857"/>
    </row>
    <row r="858" spans="1:55" s="2" customFormat="1" ht="12.75" customHeight="1">
      <c r="A858" s="50"/>
      <c r="B858" s="54"/>
      <c r="C858" s="27"/>
      <c r="D858" s="27"/>
      <c r="E858" s="46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4"/>
      <c r="BC858"/>
    </row>
    <row r="859" spans="1:55" s="2" customFormat="1" ht="12.75" customHeight="1">
      <c r="A859" s="50"/>
      <c r="B859" s="54"/>
      <c r="C859" s="27"/>
      <c r="D859" s="27"/>
      <c r="E859" s="46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4"/>
      <c r="BC859"/>
    </row>
    <row r="860" spans="1:55" s="2" customFormat="1" ht="12.75" customHeight="1">
      <c r="A860" s="50"/>
      <c r="B860" s="54"/>
      <c r="C860" s="27"/>
      <c r="D860" s="27"/>
      <c r="E860" s="46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4"/>
      <c r="BC860"/>
    </row>
    <row r="861" spans="1:55" s="2" customFormat="1" ht="12.75" customHeight="1">
      <c r="A861" s="50"/>
      <c r="B861" s="54"/>
      <c r="C861" s="27"/>
      <c r="D861" s="27"/>
      <c r="E861" s="46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4"/>
      <c r="BC861"/>
    </row>
    <row r="862" spans="1:55" s="2" customFormat="1" ht="12.75" customHeight="1">
      <c r="A862" s="50"/>
      <c r="B862" s="54"/>
      <c r="C862" s="27"/>
      <c r="D862" s="27"/>
      <c r="E862" s="46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4"/>
      <c r="BC862"/>
    </row>
    <row r="863" spans="1:55" s="2" customFormat="1" ht="12.75" customHeight="1">
      <c r="A863" s="50"/>
      <c r="B863" s="54"/>
      <c r="C863" s="27"/>
      <c r="D863" s="27"/>
      <c r="E863" s="46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4"/>
      <c r="BC863"/>
    </row>
    <row r="864" spans="1:55" s="2" customFormat="1" ht="12.75" customHeight="1">
      <c r="A864" s="50"/>
      <c r="B864" s="54"/>
      <c r="C864" s="27"/>
      <c r="D864" s="27"/>
      <c r="E864" s="46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4"/>
      <c r="BC864"/>
    </row>
    <row r="865" spans="1:55" s="2" customFormat="1" ht="12.75" customHeight="1">
      <c r="A865" s="50"/>
      <c r="B865" s="54"/>
      <c r="C865" s="27"/>
      <c r="D865" s="27"/>
      <c r="E865" s="46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4"/>
      <c r="BC865"/>
    </row>
    <row r="866" spans="1:55" s="2" customFormat="1" ht="12.75" customHeight="1">
      <c r="A866" s="50"/>
      <c r="B866" s="54"/>
      <c r="C866" s="27"/>
      <c r="D866" s="27"/>
      <c r="E866" s="46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4"/>
      <c r="BC866"/>
    </row>
    <row r="867" spans="1:55" s="2" customFormat="1" ht="12.75" customHeight="1">
      <c r="A867" s="50"/>
      <c r="B867" s="54"/>
      <c r="C867" s="27"/>
      <c r="D867" s="27"/>
      <c r="E867" s="46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4"/>
      <c r="BC867"/>
    </row>
    <row r="868" spans="1:55" s="2" customFormat="1" ht="12.75" customHeight="1">
      <c r="A868" s="50"/>
      <c r="B868" s="54"/>
      <c r="C868" s="27"/>
      <c r="D868" s="27"/>
      <c r="E868" s="46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4"/>
      <c r="BC868"/>
    </row>
    <row r="869" spans="1:55" s="2" customFormat="1" ht="12.75" customHeight="1">
      <c r="A869" s="50"/>
      <c r="B869" s="54"/>
      <c r="C869" s="27"/>
      <c r="D869" s="27"/>
      <c r="E869" s="46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4"/>
      <c r="BC869"/>
    </row>
    <row r="870" spans="1:55" s="2" customFormat="1" ht="12.75" customHeight="1">
      <c r="A870" s="50"/>
      <c r="B870" s="54"/>
      <c r="C870" s="27"/>
      <c r="D870" s="27"/>
      <c r="E870" s="46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4"/>
      <c r="BC870"/>
    </row>
    <row r="871" spans="1:55" s="2" customFormat="1" ht="12.75" customHeight="1">
      <c r="A871" s="50"/>
      <c r="B871" s="54"/>
      <c r="C871" s="27"/>
      <c r="D871" s="27"/>
      <c r="E871" s="46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4"/>
      <c r="BC871"/>
    </row>
    <row r="872" spans="1:55" s="2" customFormat="1" ht="12.75" customHeight="1">
      <c r="A872" s="50"/>
      <c r="B872" s="54"/>
      <c r="C872" s="27"/>
      <c r="D872" s="27"/>
      <c r="E872" s="46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4"/>
      <c r="BC872"/>
    </row>
    <row r="873" spans="1:55" s="2" customFormat="1" ht="12.75" customHeight="1">
      <c r="A873" s="50"/>
      <c r="B873" s="54"/>
      <c r="C873" s="27"/>
      <c r="D873" s="27"/>
      <c r="E873" s="46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4"/>
      <c r="BC873"/>
    </row>
    <row r="874" spans="1:55" s="2" customFormat="1" ht="12.75" customHeight="1">
      <c r="A874" s="50"/>
      <c r="B874" s="54"/>
      <c r="C874" s="27"/>
      <c r="D874" s="27"/>
      <c r="E874" s="46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4"/>
      <c r="BC874"/>
    </row>
    <row r="875" spans="1:55" s="2" customFormat="1" ht="12.75" customHeight="1">
      <c r="A875" s="50"/>
      <c r="B875" s="54"/>
      <c r="C875" s="27"/>
      <c r="D875" s="27"/>
      <c r="E875" s="46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4"/>
      <c r="BC875"/>
    </row>
    <row r="876" spans="1:55" s="2" customFormat="1" ht="12.75" customHeight="1">
      <c r="A876" s="50"/>
      <c r="B876" s="54"/>
      <c r="C876" s="27"/>
      <c r="D876" s="27"/>
      <c r="E876" s="46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4"/>
      <c r="BC876"/>
    </row>
    <row r="877" spans="1:55" s="2" customFormat="1" ht="12.75" customHeight="1">
      <c r="A877" s="50"/>
      <c r="B877" s="54"/>
      <c r="C877" s="27"/>
      <c r="D877" s="27"/>
      <c r="E877" s="46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4"/>
      <c r="BC877"/>
    </row>
    <row r="878" spans="1:55" s="2" customFormat="1" ht="12.75" customHeight="1">
      <c r="A878" s="50"/>
      <c r="B878" s="54"/>
      <c r="C878" s="27"/>
      <c r="D878" s="27"/>
      <c r="E878" s="46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4"/>
      <c r="BC878"/>
    </row>
    <row r="879" spans="1:55" s="2" customFormat="1" ht="12.75" customHeight="1">
      <c r="A879" s="50"/>
      <c r="B879" s="54"/>
      <c r="C879" s="27"/>
      <c r="D879" s="27"/>
      <c r="E879" s="46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4"/>
      <c r="BC879"/>
    </row>
    <row r="880" spans="1:55" s="2" customFormat="1" ht="12.75" customHeight="1">
      <c r="A880" s="50"/>
      <c r="B880" s="54"/>
      <c r="C880" s="27"/>
      <c r="D880" s="27"/>
      <c r="E880" s="46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4"/>
      <c r="BC880"/>
    </row>
    <row r="881" spans="1:55" s="2" customFormat="1" ht="12.75" customHeight="1">
      <c r="A881" s="50"/>
      <c r="B881" s="54"/>
      <c r="C881" s="27"/>
      <c r="D881" s="27"/>
      <c r="E881" s="46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4"/>
      <c r="BC881"/>
    </row>
    <row r="882" spans="1:55" s="2" customFormat="1" ht="12.75" customHeight="1">
      <c r="A882" s="50"/>
      <c r="B882" s="54"/>
      <c r="C882" s="27"/>
      <c r="D882" s="27"/>
      <c r="E882" s="46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4"/>
      <c r="BC882"/>
    </row>
    <row r="883" spans="1:55" s="2" customFormat="1" ht="12.75" customHeight="1">
      <c r="A883" s="50"/>
      <c r="B883" s="54"/>
      <c r="C883" s="27"/>
      <c r="D883" s="27"/>
      <c r="E883" s="46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4"/>
      <c r="BC883"/>
    </row>
    <row r="884" spans="1:55" s="2" customFormat="1" ht="12.75" customHeight="1">
      <c r="A884" s="50"/>
      <c r="B884" s="54"/>
      <c r="C884" s="27"/>
      <c r="D884" s="27"/>
      <c r="E884" s="46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4"/>
      <c r="BC884"/>
    </row>
    <row r="885" spans="1:55" s="2" customFormat="1" ht="12.75" customHeight="1">
      <c r="A885" s="50"/>
      <c r="B885" s="54"/>
      <c r="C885" s="27"/>
      <c r="D885" s="27"/>
      <c r="E885" s="46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4"/>
      <c r="BC885"/>
    </row>
    <row r="886" spans="1:55" s="2" customFormat="1" ht="12.75" customHeight="1">
      <c r="A886" s="50"/>
      <c r="B886" s="54"/>
      <c r="C886" s="27"/>
      <c r="D886" s="27"/>
      <c r="E886" s="46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4"/>
      <c r="BC886"/>
    </row>
    <row r="887" spans="1:55" s="2" customFormat="1" ht="12.75" customHeight="1">
      <c r="A887" s="50"/>
      <c r="B887" s="54"/>
      <c r="C887" s="27"/>
      <c r="D887" s="27"/>
      <c r="E887" s="46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4"/>
      <c r="BC887"/>
    </row>
    <row r="888" spans="1:55" s="2" customFormat="1" ht="12.75" customHeight="1">
      <c r="A888" s="50"/>
      <c r="B888" s="54"/>
      <c r="C888" s="27"/>
      <c r="D888" s="27"/>
      <c r="E888" s="46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4"/>
      <c r="BC888"/>
    </row>
    <row r="889" spans="1:55" s="2" customFormat="1" ht="12.75" customHeight="1">
      <c r="A889" s="50"/>
      <c r="B889" s="54"/>
      <c r="C889" s="27"/>
      <c r="D889" s="27"/>
      <c r="E889" s="46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4"/>
      <c r="BC889"/>
    </row>
    <row r="890" spans="1:55" s="2" customFormat="1" ht="12.75" customHeight="1">
      <c r="A890" s="50"/>
      <c r="B890" s="54"/>
      <c r="C890" s="27"/>
      <c r="D890" s="27"/>
      <c r="E890" s="46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4"/>
      <c r="BC890"/>
    </row>
    <row r="891" spans="1:55" s="2" customFormat="1" ht="12.75" customHeight="1">
      <c r="A891" s="50"/>
      <c r="B891" s="54"/>
      <c r="C891" s="27"/>
      <c r="D891" s="27"/>
      <c r="E891" s="46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4"/>
      <c r="BC891"/>
    </row>
    <row r="892" spans="1:55" s="2" customFormat="1" ht="12.75" customHeight="1">
      <c r="A892" s="50"/>
      <c r="B892" s="54"/>
      <c r="C892" s="27"/>
      <c r="D892" s="27"/>
      <c r="E892" s="46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4"/>
      <c r="BC892"/>
    </row>
    <row r="893" spans="1:55" s="2" customFormat="1" ht="12.75" customHeight="1">
      <c r="A893" s="50"/>
      <c r="B893" s="54"/>
      <c r="C893" s="27"/>
      <c r="D893" s="27"/>
      <c r="E893" s="46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4"/>
      <c r="BC893"/>
    </row>
    <row r="894" spans="1:55" s="2" customFormat="1" ht="12.75" customHeight="1">
      <c r="A894" s="50"/>
      <c r="B894" s="54"/>
      <c r="C894" s="27"/>
      <c r="D894" s="27"/>
      <c r="E894" s="46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4"/>
      <c r="BC894"/>
    </row>
    <row r="895" spans="1:55" s="2" customFormat="1" ht="12.75" customHeight="1">
      <c r="A895" s="50"/>
      <c r="B895" s="54"/>
      <c r="C895" s="27"/>
      <c r="D895" s="27"/>
      <c r="E895" s="46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4"/>
      <c r="BC895"/>
    </row>
    <row r="896" spans="1:55" s="2" customFormat="1" ht="12.75" customHeight="1">
      <c r="A896" s="50"/>
      <c r="B896" s="54"/>
      <c r="C896" s="27"/>
      <c r="D896" s="27"/>
      <c r="E896" s="46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4"/>
      <c r="BC896"/>
    </row>
    <row r="897" spans="1:55" s="2" customFormat="1" ht="12.75" customHeight="1">
      <c r="A897" s="50"/>
      <c r="B897" s="54"/>
      <c r="C897" s="27"/>
      <c r="D897" s="27"/>
      <c r="E897" s="46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4"/>
      <c r="BC897"/>
    </row>
    <row r="898" spans="1:55" s="2" customFormat="1" ht="12.75" customHeight="1">
      <c r="A898" s="50"/>
      <c r="B898" s="54"/>
      <c r="C898" s="27"/>
      <c r="D898" s="27"/>
      <c r="E898" s="46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4"/>
      <c r="BC898"/>
    </row>
    <row r="899" spans="1:55" s="2" customFormat="1" ht="12.75" customHeight="1">
      <c r="A899" s="50"/>
      <c r="B899" s="54"/>
      <c r="C899" s="27"/>
      <c r="D899" s="27"/>
      <c r="E899" s="46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4"/>
      <c r="BC899"/>
    </row>
    <row r="900" spans="1:55" s="2" customFormat="1" ht="12.75" customHeight="1">
      <c r="A900" s="50"/>
      <c r="B900" s="54"/>
      <c r="C900" s="27"/>
      <c r="D900" s="27"/>
      <c r="E900" s="46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4"/>
      <c r="BC900"/>
    </row>
    <row r="901" spans="1:55" s="2" customFormat="1" ht="12.75" customHeight="1">
      <c r="A901" s="50"/>
      <c r="B901" s="54"/>
      <c r="C901" s="27"/>
      <c r="D901" s="27"/>
      <c r="E901" s="46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4"/>
      <c r="BC901"/>
    </row>
    <row r="902" spans="1:55" s="2" customFormat="1" ht="12.75" customHeight="1">
      <c r="A902" s="50"/>
      <c r="B902" s="54"/>
      <c r="C902" s="27"/>
      <c r="D902" s="27"/>
      <c r="E902" s="46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4"/>
      <c r="BC902"/>
    </row>
    <row r="903" spans="1:55" s="2" customFormat="1" ht="12.75" customHeight="1">
      <c r="A903" s="50"/>
      <c r="B903" s="54"/>
      <c r="C903" s="27"/>
      <c r="D903" s="27"/>
      <c r="E903" s="46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4"/>
      <c r="BC903"/>
    </row>
    <row r="904" spans="1:55" s="2" customFormat="1" ht="12.75" customHeight="1">
      <c r="A904" s="50"/>
      <c r="B904" s="54"/>
      <c r="C904" s="27"/>
      <c r="D904" s="27"/>
      <c r="E904" s="46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4"/>
      <c r="BC904"/>
    </row>
    <row r="905" spans="1:55" s="2" customFormat="1" ht="12.75" customHeight="1">
      <c r="A905" s="50"/>
      <c r="B905" s="54"/>
      <c r="C905" s="27"/>
      <c r="D905" s="27"/>
      <c r="E905" s="46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4"/>
      <c r="BC905"/>
    </row>
    <row r="906" spans="1:55" s="2" customFormat="1" ht="12.75" customHeight="1">
      <c r="A906" s="50"/>
      <c r="B906" s="54"/>
      <c r="C906" s="27"/>
      <c r="D906" s="27"/>
      <c r="E906" s="46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4"/>
      <c r="BC906"/>
    </row>
    <row r="907" spans="1:55" s="2" customFormat="1" ht="12.75" customHeight="1">
      <c r="A907" s="50"/>
      <c r="B907" s="54"/>
      <c r="C907" s="27"/>
      <c r="D907" s="27"/>
      <c r="E907" s="46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4"/>
      <c r="BC907"/>
    </row>
    <row r="908" spans="1:55" s="2" customFormat="1" ht="12.75" customHeight="1">
      <c r="A908" s="50"/>
      <c r="B908" s="54"/>
      <c r="C908" s="27"/>
      <c r="D908" s="27"/>
      <c r="E908" s="46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4"/>
      <c r="BC908"/>
    </row>
    <row r="909" spans="1:55" s="2" customFormat="1" ht="12.75" customHeight="1">
      <c r="A909" s="50"/>
      <c r="B909" s="54"/>
      <c r="C909" s="27"/>
      <c r="D909" s="27"/>
      <c r="E909" s="46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4"/>
      <c r="BC909"/>
    </row>
    <row r="910" spans="1:55" s="2" customFormat="1" ht="12.75" customHeight="1">
      <c r="A910" s="50"/>
      <c r="B910" s="54"/>
      <c r="C910" s="27"/>
      <c r="D910" s="27"/>
      <c r="E910" s="46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4"/>
      <c r="BC910"/>
    </row>
    <row r="911" spans="1:55" s="2" customFormat="1" ht="12.75" customHeight="1">
      <c r="A911" s="50"/>
      <c r="B911" s="54"/>
      <c r="C911" s="27"/>
      <c r="D911" s="27"/>
      <c r="E911" s="46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4"/>
      <c r="BC911"/>
    </row>
    <row r="912" spans="1:55" s="2" customFormat="1" ht="12.75" customHeight="1">
      <c r="A912" s="50"/>
      <c r="B912" s="54"/>
      <c r="C912" s="27"/>
      <c r="D912" s="27"/>
      <c r="E912" s="46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4"/>
      <c r="BC912"/>
    </row>
    <row r="913" spans="1:55" s="2" customFormat="1" ht="12.75" customHeight="1">
      <c r="A913" s="50"/>
      <c r="B913" s="54"/>
      <c r="C913" s="27"/>
      <c r="D913" s="27"/>
      <c r="E913" s="46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4"/>
      <c r="BC913"/>
    </row>
    <row r="914" spans="1:55" s="2" customFormat="1" ht="12.75" customHeight="1">
      <c r="A914" s="50"/>
      <c r="B914" s="54"/>
      <c r="C914" s="27"/>
      <c r="D914" s="27"/>
      <c r="E914" s="46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4"/>
      <c r="BC914"/>
    </row>
    <row r="915" spans="1:55" s="2" customFormat="1" ht="12.75" customHeight="1">
      <c r="A915" s="50"/>
      <c r="B915" s="54"/>
      <c r="C915" s="27"/>
      <c r="D915" s="27"/>
      <c r="E915" s="46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4"/>
      <c r="BC915"/>
    </row>
    <row r="916" spans="1:55" s="2" customFormat="1" ht="12.75" customHeight="1">
      <c r="A916" s="50"/>
      <c r="B916" s="54"/>
      <c r="C916" s="27"/>
      <c r="D916" s="27"/>
      <c r="E916" s="46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4"/>
      <c r="BC916"/>
    </row>
    <row r="917" spans="1:55" s="2" customFormat="1" ht="12.75" customHeight="1">
      <c r="A917" s="50"/>
      <c r="B917" s="54"/>
      <c r="C917" s="27"/>
      <c r="D917" s="27"/>
      <c r="E917" s="46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4"/>
      <c r="BC917"/>
    </row>
    <row r="918" spans="1:55" s="2" customFormat="1" ht="12.75" customHeight="1">
      <c r="A918" s="50"/>
      <c r="B918" s="54"/>
      <c r="C918" s="27"/>
      <c r="D918" s="27"/>
      <c r="E918" s="46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4"/>
      <c r="BC918"/>
    </row>
    <row r="919" spans="1:55" s="2" customFormat="1" ht="12.75" customHeight="1">
      <c r="A919" s="50"/>
      <c r="B919" s="54"/>
      <c r="C919" s="27"/>
      <c r="D919" s="27"/>
      <c r="E919" s="46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4"/>
      <c r="BC919"/>
    </row>
    <row r="920" spans="1:55" s="2" customFormat="1" ht="12.75" customHeight="1">
      <c r="A920" s="50"/>
      <c r="B920" s="54"/>
      <c r="C920" s="27"/>
      <c r="D920" s="27"/>
      <c r="E920" s="46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4"/>
      <c r="BC920"/>
    </row>
    <row r="921" spans="1:55" s="2" customFormat="1" ht="12.75" customHeight="1">
      <c r="A921" s="50"/>
      <c r="B921" s="54"/>
      <c r="C921" s="27"/>
      <c r="D921" s="27"/>
      <c r="E921" s="46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4"/>
      <c r="BC921"/>
    </row>
    <row r="922" spans="1:55" s="2" customFormat="1" ht="12.75" customHeight="1">
      <c r="A922" s="50"/>
      <c r="B922" s="54"/>
      <c r="C922" s="27"/>
      <c r="D922" s="27"/>
      <c r="E922" s="46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4"/>
      <c r="BC922"/>
    </row>
    <row r="923" spans="1:55" s="2" customFormat="1" ht="12.75" customHeight="1">
      <c r="A923" s="50"/>
      <c r="B923" s="54"/>
      <c r="C923" s="27"/>
      <c r="D923" s="27"/>
      <c r="E923" s="46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4"/>
      <c r="BC923"/>
    </row>
    <row r="924" spans="1:55" s="2" customFormat="1" ht="12.75" customHeight="1">
      <c r="A924" s="50"/>
      <c r="B924" s="54"/>
      <c r="C924" s="27"/>
      <c r="D924" s="27"/>
      <c r="E924" s="46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4"/>
      <c r="BC924"/>
    </row>
    <row r="925" spans="1:55" s="2" customFormat="1" ht="12.75" customHeight="1">
      <c r="A925" s="50"/>
      <c r="B925" s="54"/>
      <c r="C925" s="27"/>
      <c r="D925" s="27"/>
      <c r="E925" s="46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4"/>
      <c r="BC925"/>
    </row>
    <row r="926" spans="1:55" s="2" customFormat="1" ht="12.75" customHeight="1">
      <c r="A926" s="50"/>
      <c r="B926" s="54"/>
      <c r="C926" s="27"/>
      <c r="D926" s="27"/>
      <c r="E926" s="46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4"/>
      <c r="BC926"/>
    </row>
    <row r="927" spans="1:55" s="2" customFormat="1" ht="12.75" customHeight="1">
      <c r="A927" s="50"/>
      <c r="B927" s="54"/>
      <c r="C927" s="27"/>
      <c r="D927" s="27"/>
      <c r="E927" s="46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4"/>
      <c r="BC927"/>
    </row>
    <row r="928" spans="1:55" s="2" customFormat="1" ht="12.75" customHeight="1">
      <c r="A928" s="50"/>
      <c r="B928" s="54"/>
      <c r="C928" s="27"/>
      <c r="D928" s="27"/>
      <c r="E928" s="46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4"/>
      <c r="BC928"/>
    </row>
    <row r="929" spans="1:55" s="2" customFormat="1" ht="12.75" customHeight="1">
      <c r="A929" s="50"/>
      <c r="B929" s="54"/>
      <c r="C929" s="27"/>
      <c r="D929" s="27"/>
      <c r="E929" s="46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4"/>
      <c r="BC929"/>
    </row>
    <row r="930" spans="1:55" s="2" customFormat="1" ht="12.75" customHeight="1">
      <c r="A930" s="50"/>
      <c r="B930" s="54"/>
      <c r="C930" s="27"/>
      <c r="D930" s="27"/>
      <c r="E930" s="46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4"/>
      <c r="BC930"/>
    </row>
    <row r="931" spans="1:55" s="2" customFormat="1" ht="12.75" customHeight="1">
      <c r="A931" s="50"/>
      <c r="B931" s="54"/>
      <c r="C931" s="27"/>
      <c r="D931" s="27"/>
      <c r="E931" s="46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4"/>
      <c r="BC931"/>
    </row>
    <row r="932" spans="1:55" s="2" customFormat="1" ht="12.75" customHeight="1">
      <c r="A932" s="50"/>
      <c r="B932" s="54"/>
      <c r="C932" s="27"/>
      <c r="D932" s="27"/>
      <c r="E932" s="46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4"/>
      <c r="BC932"/>
    </row>
    <row r="933" spans="1:55" s="2" customFormat="1" ht="12.75" customHeight="1">
      <c r="A933" s="50"/>
      <c r="B933" s="54"/>
      <c r="C933" s="27"/>
      <c r="D933" s="27"/>
      <c r="E933" s="46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4"/>
      <c r="BC933"/>
    </row>
    <row r="934" spans="1:55" s="2" customFormat="1" ht="12.75" customHeight="1">
      <c r="A934" s="50"/>
      <c r="B934" s="54"/>
      <c r="C934" s="27"/>
      <c r="D934" s="27"/>
      <c r="E934" s="46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4"/>
      <c r="BC934"/>
    </row>
    <row r="935" spans="1:55" s="2" customFormat="1" ht="12.75" customHeight="1">
      <c r="A935" s="50"/>
      <c r="B935" s="54"/>
      <c r="C935" s="27"/>
      <c r="D935" s="27"/>
      <c r="E935" s="46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4"/>
      <c r="BC935"/>
    </row>
    <row r="936" spans="1:55" s="2" customFormat="1" ht="12.75" customHeight="1">
      <c r="A936" s="50"/>
      <c r="B936" s="54"/>
      <c r="C936" s="27"/>
      <c r="D936" s="27"/>
      <c r="E936" s="46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4"/>
      <c r="BC936"/>
    </row>
    <row r="937" spans="1:55" s="2" customFormat="1" ht="12.75" customHeight="1">
      <c r="A937" s="50"/>
      <c r="B937" s="54"/>
      <c r="C937" s="27"/>
      <c r="D937" s="27"/>
      <c r="E937" s="46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4"/>
      <c r="BC937"/>
    </row>
    <row r="938" spans="1:55" s="2" customFormat="1" ht="12.75" customHeight="1">
      <c r="A938" s="50"/>
      <c r="B938" s="54"/>
      <c r="C938" s="27"/>
      <c r="D938" s="27"/>
      <c r="E938" s="46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4"/>
      <c r="BC938"/>
    </row>
    <row r="939" spans="1:55" s="2" customFormat="1" ht="12.75" customHeight="1">
      <c r="A939" s="50"/>
      <c r="B939" s="54"/>
      <c r="C939" s="27"/>
      <c r="D939" s="27"/>
      <c r="E939" s="46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4"/>
      <c r="BC939"/>
    </row>
    <row r="940" spans="1:55" s="2" customFormat="1" ht="12.75" customHeight="1">
      <c r="A940" s="50"/>
      <c r="B940" s="54"/>
      <c r="C940" s="27"/>
      <c r="D940" s="27"/>
      <c r="E940" s="46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4"/>
      <c r="BC940"/>
    </row>
    <row r="941" spans="1:55" s="2" customFormat="1" ht="12.75" customHeight="1">
      <c r="A941" s="50"/>
      <c r="B941" s="54"/>
      <c r="C941" s="27"/>
      <c r="D941" s="27"/>
      <c r="E941" s="46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4"/>
      <c r="BC941"/>
    </row>
    <row r="942" spans="1:55" s="2" customFormat="1" ht="12.75" customHeight="1">
      <c r="A942" s="50"/>
      <c r="B942" s="54"/>
      <c r="C942" s="27"/>
      <c r="D942" s="27"/>
      <c r="E942" s="46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4"/>
      <c r="BC942"/>
    </row>
    <row r="943" spans="1:55" s="2" customFormat="1" ht="12.75" customHeight="1">
      <c r="A943" s="50"/>
      <c r="B943" s="54"/>
      <c r="C943" s="27"/>
      <c r="D943" s="27"/>
      <c r="E943" s="46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4"/>
      <c r="BC943"/>
    </row>
    <row r="944" spans="1:55" s="2" customFormat="1" ht="12.75" customHeight="1">
      <c r="A944" s="50"/>
      <c r="B944" s="54"/>
      <c r="C944" s="27"/>
      <c r="D944" s="27"/>
      <c r="E944" s="46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4"/>
      <c r="BC944"/>
    </row>
    <row r="945" spans="1:55" s="2" customFormat="1" ht="12.75" customHeight="1">
      <c r="A945" s="50"/>
      <c r="B945" s="54"/>
      <c r="C945" s="27"/>
      <c r="D945" s="27"/>
      <c r="E945" s="46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4"/>
      <c r="BC945"/>
    </row>
    <row r="946" spans="1:55" s="2" customFormat="1" ht="12.75" customHeight="1">
      <c r="A946" s="50"/>
      <c r="B946" s="54"/>
      <c r="C946" s="27"/>
      <c r="D946" s="27"/>
      <c r="E946" s="46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4"/>
      <c r="BC946"/>
    </row>
    <row r="947" spans="1:55" s="2" customFormat="1" ht="12.75" customHeight="1">
      <c r="A947" s="50"/>
      <c r="B947" s="54"/>
      <c r="C947" s="27"/>
      <c r="D947" s="27"/>
      <c r="E947" s="46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4"/>
      <c r="BC947"/>
    </row>
    <row r="948" spans="1:55" s="2" customFormat="1" ht="12.75" customHeight="1">
      <c r="A948" s="50"/>
      <c r="B948" s="54"/>
      <c r="C948" s="27"/>
      <c r="D948" s="27"/>
      <c r="E948" s="46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4"/>
      <c r="BC948"/>
    </row>
    <row r="949" spans="1:55" s="2" customFormat="1" ht="12.75" customHeight="1">
      <c r="A949" s="50"/>
      <c r="B949" s="54"/>
      <c r="C949" s="27"/>
      <c r="D949" s="27"/>
      <c r="E949" s="46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4"/>
      <c r="BC949"/>
    </row>
    <row r="950" spans="1:55" s="2" customFormat="1" ht="12.75" customHeight="1">
      <c r="A950" s="50"/>
      <c r="B950" s="54"/>
      <c r="C950" s="27"/>
      <c r="D950" s="27"/>
      <c r="E950" s="46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4"/>
      <c r="BC950"/>
    </row>
    <row r="951" spans="1:55" s="2" customFormat="1" ht="12.75" customHeight="1">
      <c r="A951" s="50"/>
      <c r="B951" s="54"/>
      <c r="C951" s="27"/>
      <c r="D951" s="27"/>
      <c r="E951" s="46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4"/>
      <c r="BC951"/>
    </row>
    <row r="952" spans="1:55" s="2" customFormat="1" ht="12.75" customHeight="1">
      <c r="A952" s="50"/>
      <c r="B952" s="54"/>
      <c r="C952" s="27"/>
      <c r="D952" s="27"/>
      <c r="E952" s="46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4"/>
      <c r="BC952"/>
    </row>
    <row r="953" spans="1:55" s="2" customFormat="1" ht="12.75" customHeight="1">
      <c r="A953" s="50"/>
      <c r="B953" s="54"/>
      <c r="C953" s="27"/>
      <c r="D953" s="27"/>
      <c r="E953" s="46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4"/>
      <c r="BC953"/>
    </row>
    <row r="954" spans="1:55" s="2" customFormat="1" ht="12.75" customHeight="1">
      <c r="A954" s="50"/>
      <c r="B954" s="54"/>
      <c r="C954" s="27"/>
      <c r="D954" s="27"/>
      <c r="E954" s="46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4"/>
      <c r="BC954"/>
    </row>
    <row r="955" spans="1:55" s="2" customFormat="1" ht="12.75" customHeight="1">
      <c r="A955" s="50"/>
      <c r="B955" s="54"/>
      <c r="C955" s="27"/>
      <c r="D955" s="27"/>
      <c r="E955" s="46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4"/>
      <c r="BC955"/>
    </row>
    <row r="956" spans="1:55" s="2" customFormat="1" ht="12.75" customHeight="1">
      <c r="A956" s="50"/>
      <c r="B956" s="54"/>
      <c r="C956" s="27"/>
      <c r="D956" s="27"/>
      <c r="E956" s="46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4"/>
      <c r="BC956"/>
    </row>
    <row r="957" spans="1:55" s="2" customFormat="1" ht="12.75" customHeight="1">
      <c r="A957" s="50"/>
      <c r="B957" s="54"/>
      <c r="C957" s="27"/>
      <c r="D957" s="27"/>
      <c r="E957" s="46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4"/>
      <c r="BC957"/>
    </row>
    <row r="958" spans="1:55" s="2" customFormat="1" ht="12.75" customHeight="1">
      <c r="A958" s="50"/>
      <c r="B958" s="54"/>
      <c r="C958" s="27"/>
      <c r="D958" s="27"/>
      <c r="E958" s="46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4"/>
      <c r="BC958"/>
    </row>
    <row r="959" spans="1:55" s="2" customFormat="1" ht="12.75" customHeight="1">
      <c r="A959" s="50"/>
      <c r="B959" s="54"/>
      <c r="C959" s="27"/>
      <c r="D959" s="27"/>
      <c r="E959" s="46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4"/>
      <c r="BC959"/>
    </row>
    <row r="960" spans="1:55" s="2" customFormat="1" ht="12.75" customHeight="1">
      <c r="A960" s="50"/>
      <c r="B960" s="54"/>
      <c r="C960" s="27"/>
      <c r="D960" s="27"/>
      <c r="E960" s="46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4"/>
      <c r="BC960"/>
    </row>
    <row r="961" spans="1:55" s="2" customFormat="1" ht="12.75" customHeight="1">
      <c r="A961" s="50"/>
      <c r="B961" s="54"/>
      <c r="C961" s="27"/>
      <c r="D961" s="27"/>
      <c r="E961" s="46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4"/>
      <c r="BC961"/>
    </row>
    <row r="962" spans="1:55" s="2" customFormat="1" ht="12.75" customHeight="1">
      <c r="A962" s="50"/>
      <c r="B962" s="54"/>
      <c r="C962" s="27"/>
      <c r="D962" s="27"/>
      <c r="E962" s="46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4"/>
      <c r="BC962"/>
    </row>
    <row r="963" spans="1:55" s="2" customFormat="1" ht="12.75" customHeight="1">
      <c r="A963" s="50"/>
      <c r="B963" s="54"/>
      <c r="C963" s="27"/>
      <c r="D963" s="27"/>
      <c r="E963" s="46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4"/>
      <c r="BC963"/>
    </row>
    <row r="964" spans="1:55" s="2" customFormat="1" ht="12.75" customHeight="1">
      <c r="A964" s="50"/>
      <c r="B964" s="54"/>
      <c r="C964" s="27"/>
      <c r="D964" s="27"/>
      <c r="E964" s="46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4"/>
      <c r="BC964"/>
    </row>
    <row r="965" spans="1:55" s="2" customFormat="1" ht="12.75" customHeight="1">
      <c r="A965" s="50"/>
      <c r="B965" s="54"/>
      <c r="C965" s="27"/>
      <c r="D965" s="27"/>
      <c r="E965" s="46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4"/>
      <c r="BC965"/>
    </row>
    <row r="966" spans="1:55" s="2" customFormat="1" ht="12.75" customHeight="1">
      <c r="A966" s="50"/>
      <c r="B966" s="54"/>
      <c r="C966" s="27"/>
      <c r="D966" s="27"/>
      <c r="E966" s="46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4"/>
      <c r="BC966"/>
    </row>
    <row r="967" spans="1:55" s="2" customFormat="1" ht="12.75" customHeight="1">
      <c r="A967" s="50"/>
      <c r="B967" s="54"/>
      <c r="C967" s="27"/>
      <c r="D967" s="27"/>
      <c r="E967" s="46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4"/>
      <c r="BC967"/>
    </row>
    <row r="968" spans="1:55" s="2" customFormat="1" ht="12.75" customHeight="1">
      <c r="A968" s="50"/>
      <c r="B968" s="54"/>
      <c r="C968" s="27"/>
      <c r="D968" s="27"/>
      <c r="E968" s="46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4"/>
      <c r="BC968"/>
    </row>
    <row r="969" spans="1:55" s="2" customFormat="1" ht="12.75" customHeight="1">
      <c r="A969" s="50"/>
      <c r="B969" s="54"/>
      <c r="C969" s="27"/>
      <c r="D969" s="27"/>
      <c r="E969" s="46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4"/>
      <c r="BC969"/>
    </row>
    <row r="970" spans="1:55" s="2" customFormat="1" ht="12.75" customHeight="1">
      <c r="A970" s="50"/>
      <c r="B970" s="54"/>
      <c r="C970" s="27"/>
      <c r="D970" s="27"/>
      <c r="E970" s="46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4"/>
      <c r="BC970"/>
    </row>
    <row r="971" spans="1:55" s="2" customFormat="1" ht="12.75" customHeight="1">
      <c r="A971" s="50"/>
      <c r="B971" s="54"/>
      <c r="C971" s="27"/>
      <c r="D971" s="27"/>
      <c r="E971" s="46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4"/>
      <c r="BC971"/>
    </row>
    <row r="972" spans="1:55" s="2" customFormat="1" ht="12.75" customHeight="1">
      <c r="A972" s="50"/>
      <c r="B972" s="54"/>
      <c r="C972" s="27"/>
      <c r="D972" s="27"/>
      <c r="E972" s="46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4"/>
      <c r="BC972"/>
    </row>
    <row r="973" spans="1:55" s="2" customFormat="1" ht="12.75" customHeight="1">
      <c r="A973" s="50"/>
      <c r="B973" s="54"/>
      <c r="C973" s="27"/>
      <c r="D973" s="27"/>
      <c r="E973" s="46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4"/>
      <c r="BC973"/>
    </row>
    <row r="974" spans="1:55" s="2" customFormat="1" ht="12.75" customHeight="1">
      <c r="A974" s="50"/>
      <c r="B974" s="54"/>
      <c r="C974" s="27"/>
      <c r="D974" s="27"/>
      <c r="E974" s="46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4"/>
      <c r="BC974"/>
    </row>
    <row r="975" spans="1:55" s="2" customFormat="1" ht="12.75" customHeight="1">
      <c r="A975" s="50"/>
      <c r="B975" s="54"/>
      <c r="C975" s="27"/>
      <c r="D975" s="27"/>
      <c r="E975" s="46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4"/>
      <c r="BC975"/>
    </row>
    <row r="976" spans="1:55" s="2" customFormat="1" ht="12.75" customHeight="1">
      <c r="A976" s="50"/>
      <c r="B976" s="54"/>
      <c r="C976" s="27"/>
      <c r="D976" s="27"/>
      <c r="E976" s="46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4"/>
      <c r="BC976"/>
    </row>
    <row r="977" spans="1:55" s="2" customFormat="1" ht="12.75" customHeight="1">
      <c r="A977" s="50"/>
      <c r="B977" s="54"/>
      <c r="C977" s="27"/>
      <c r="D977" s="27"/>
      <c r="E977" s="46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4"/>
      <c r="BC977"/>
    </row>
    <row r="978" spans="1:55" s="2" customFormat="1" ht="12.75" customHeight="1">
      <c r="A978" s="50"/>
      <c r="B978" s="54"/>
      <c r="C978" s="27"/>
      <c r="D978" s="27"/>
      <c r="E978" s="46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4"/>
      <c r="BC978"/>
    </row>
    <row r="979" spans="1:55" s="2" customFormat="1" ht="12.75" customHeight="1">
      <c r="A979" s="50"/>
      <c r="B979" s="54"/>
      <c r="C979" s="27"/>
      <c r="D979" s="27"/>
      <c r="E979" s="46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4"/>
      <c r="BC979"/>
    </row>
    <row r="980" spans="1:55" s="2" customFormat="1" ht="12.75" customHeight="1">
      <c r="A980" s="50"/>
      <c r="B980" s="54"/>
      <c r="C980" s="27"/>
      <c r="D980" s="27"/>
      <c r="E980" s="46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4"/>
      <c r="BC980"/>
    </row>
    <row r="981" spans="1:55" s="2" customFormat="1" ht="12.75" customHeight="1">
      <c r="A981" s="50"/>
      <c r="B981" s="54"/>
      <c r="C981" s="27"/>
      <c r="D981" s="27"/>
      <c r="E981" s="46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4"/>
      <c r="BC981"/>
    </row>
    <row r="982" spans="1:55" s="2" customFormat="1" ht="12.75" customHeight="1">
      <c r="A982" s="50"/>
      <c r="B982" s="54"/>
      <c r="C982" s="27"/>
      <c r="D982" s="27"/>
      <c r="E982" s="46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4"/>
      <c r="BC982"/>
    </row>
    <row r="983" spans="1:55" s="2" customFormat="1" ht="12.75" customHeight="1">
      <c r="A983" s="50"/>
      <c r="B983" s="54"/>
      <c r="C983" s="27"/>
      <c r="D983" s="27"/>
      <c r="E983" s="46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4"/>
      <c r="BC983"/>
    </row>
    <row r="984" spans="1:55" s="2" customFormat="1" ht="12.75" customHeight="1">
      <c r="A984" s="50"/>
      <c r="B984" s="54"/>
      <c r="C984" s="27"/>
      <c r="D984" s="27"/>
      <c r="E984" s="46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4"/>
      <c r="BC984"/>
    </row>
    <row r="985" spans="1:55" s="2" customFormat="1" ht="12.75" customHeight="1">
      <c r="A985" s="50"/>
      <c r="B985" s="54"/>
      <c r="C985" s="27"/>
      <c r="D985" s="27"/>
      <c r="E985" s="46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4"/>
      <c r="BC985"/>
    </row>
    <row r="986" spans="1:55" s="2" customFormat="1" ht="12.75" customHeight="1">
      <c r="A986" s="50"/>
      <c r="B986" s="54"/>
      <c r="C986" s="27"/>
      <c r="D986" s="27"/>
      <c r="E986" s="46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4"/>
      <c r="BC986"/>
    </row>
    <row r="987" spans="1:55" s="2" customFormat="1" ht="12.75" customHeight="1">
      <c r="A987" s="50"/>
      <c r="B987" s="54"/>
      <c r="C987" s="27"/>
      <c r="D987" s="27"/>
      <c r="E987" s="46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4"/>
      <c r="BC987"/>
    </row>
    <row r="988" spans="1:55" s="2" customFormat="1" ht="12.75" customHeight="1">
      <c r="A988" s="50"/>
      <c r="B988" s="54"/>
      <c r="C988" s="27"/>
      <c r="D988" s="27"/>
      <c r="E988" s="46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4"/>
      <c r="BC988"/>
    </row>
    <row r="989" spans="1:55" s="2" customFormat="1" ht="12.75" customHeight="1">
      <c r="A989" s="50"/>
      <c r="B989" s="54"/>
      <c r="C989" s="27"/>
      <c r="D989" s="27"/>
      <c r="E989" s="46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4"/>
      <c r="BC989"/>
    </row>
    <row r="990" spans="1:55" s="2" customFormat="1" ht="12.75" customHeight="1">
      <c r="A990" s="50"/>
      <c r="B990" s="54"/>
      <c r="C990" s="27"/>
      <c r="D990" s="27"/>
      <c r="E990" s="46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4"/>
      <c r="BC990"/>
    </row>
    <row r="991" spans="1:55" s="2" customFormat="1" ht="12.75" customHeight="1">
      <c r="A991" s="50"/>
      <c r="B991" s="54"/>
      <c r="C991" s="27"/>
      <c r="D991" s="27"/>
      <c r="E991" s="46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4"/>
      <c r="BC991"/>
    </row>
    <row r="992" spans="1:55" s="2" customFormat="1" ht="12.75" customHeight="1">
      <c r="A992" s="50"/>
      <c r="B992" s="54"/>
      <c r="C992" s="27"/>
      <c r="D992" s="27"/>
      <c r="E992" s="46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4"/>
      <c r="BC992"/>
    </row>
    <row r="993" spans="1:55" s="2" customFormat="1" ht="12.75" customHeight="1">
      <c r="A993" s="50"/>
      <c r="B993" s="54"/>
      <c r="C993" s="27"/>
      <c r="D993" s="27"/>
      <c r="E993" s="46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4"/>
      <c r="BC993"/>
    </row>
    <row r="994" spans="1:55" s="2" customFormat="1" ht="12.75" customHeight="1">
      <c r="A994" s="50"/>
      <c r="B994" s="54"/>
      <c r="C994" s="27"/>
      <c r="D994" s="27"/>
      <c r="E994" s="46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4"/>
      <c r="BC994"/>
    </row>
    <row r="995" spans="1:55" s="2" customFormat="1" ht="12.75" customHeight="1">
      <c r="A995" s="50"/>
      <c r="B995" s="54"/>
      <c r="C995" s="27"/>
      <c r="D995" s="27"/>
      <c r="E995" s="46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4"/>
      <c r="BC995"/>
    </row>
    <row r="996" spans="1:55" s="2" customFormat="1" ht="12.75" customHeight="1">
      <c r="A996" s="50"/>
      <c r="B996" s="54"/>
      <c r="C996" s="27"/>
      <c r="D996" s="27"/>
      <c r="E996" s="46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4"/>
      <c r="BC996"/>
    </row>
    <row r="997" spans="1:55" s="2" customFormat="1" ht="12.75" customHeight="1">
      <c r="A997" s="50"/>
      <c r="B997" s="54"/>
      <c r="C997" s="27"/>
      <c r="D997" s="27"/>
      <c r="E997" s="46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4"/>
      <c r="BC997"/>
    </row>
    <row r="998" spans="1:55" s="2" customFormat="1" ht="12.75" customHeight="1">
      <c r="A998" s="50"/>
      <c r="B998" s="54"/>
      <c r="C998" s="27"/>
      <c r="D998" s="27"/>
      <c r="E998" s="46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4"/>
      <c r="BC998"/>
    </row>
    <row r="999" spans="1:55" s="2" customFormat="1" ht="12.75" customHeight="1">
      <c r="A999" s="50"/>
      <c r="B999" s="54"/>
      <c r="C999" s="27"/>
      <c r="D999" s="27"/>
      <c r="E999" s="46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4"/>
      <c r="BC999"/>
    </row>
    <row r="1000" spans="1:55" s="2" customFormat="1" ht="12.75" customHeight="1">
      <c r="A1000" s="50"/>
      <c r="B1000" s="54"/>
      <c r="C1000" s="27"/>
      <c r="D1000" s="27"/>
      <c r="E1000" s="46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4"/>
      <c r="BC1000"/>
    </row>
    <row r="1001" spans="1:55" s="2" customFormat="1" ht="12.75" customHeight="1">
      <c r="A1001" s="50"/>
      <c r="B1001" s="54"/>
      <c r="C1001" s="27"/>
      <c r="D1001" s="27"/>
      <c r="E1001" s="46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4"/>
      <c r="BC1001"/>
    </row>
    <row r="1002" spans="1:55" s="2" customFormat="1" ht="12.75" customHeight="1">
      <c r="A1002" s="50"/>
      <c r="B1002" s="54"/>
      <c r="C1002" s="27"/>
      <c r="D1002" s="27"/>
      <c r="E1002" s="46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4"/>
      <c r="BC1002"/>
    </row>
    <row r="1003" spans="1:55" s="2" customFormat="1" ht="12.75" customHeight="1">
      <c r="A1003" s="50"/>
      <c r="B1003" s="54"/>
      <c r="C1003" s="27"/>
      <c r="D1003" s="27"/>
      <c r="E1003" s="46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4"/>
      <c r="BC1003"/>
    </row>
    <row r="1004" spans="1:55" s="2" customFormat="1" ht="12.75" customHeight="1">
      <c r="A1004" s="50"/>
      <c r="B1004" s="54"/>
      <c r="C1004" s="27"/>
      <c r="D1004" s="27"/>
      <c r="E1004" s="46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4"/>
      <c r="BC1004"/>
    </row>
    <row r="1005" spans="1:55" s="2" customFormat="1" ht="12.75" customHeight="1">
      <c r="A1005" s="50"/>
      <c r="B1005" s="54"/>
      <c r="C1005" s="27"/>
      <c r="D1005" s="27"/>
      <c r="E1005" s="46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4"/>
      <c r="BC1005"/>
    </row>
    <row r="1006" spans="1:55" s="2" customFormat="1" ht="12.75" customHeight="1">
      <c r="A1006" s="50"/>
      <c r="B1006" s="54"/>
      <c r="C1006" s="27"/>
      <c r="D1006" s="27"/>
      <c r="E1006" s="46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4"/>
      <c r="BC1006"/>
    </row>
    <row r="1007" spans="1:55" s="2" customFormat="1" ht="12.75" customHeight="1">
      <c r="A1007" s="50"/>
      <c r="B1007" s="54"/>
      <c r="C1007" s="27"/>
      <c r="D1007" s="27"/>
      <c r="E1007" s="46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4"/>
      <c r="BC1007"/>
    </row>
    <row r="1008" spans="1:55" s="2" customFormat="1" ht="12.75" customHeight="1">
      <c r="A1008" s="50"/>
      <c r="B1008" s="54"/>
      <c r="C1008" s="27"/>
      <c r="D1008" s="27"/>
      <c r="E1008" s="46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4"/>
      <c r="BC1008"/>
    </row>
    <row r="1009" spans="1:55" s="2" customFormat="1" ht="12.75" customHeight="1">
      <c r="A1009" s="50"/>
      <c r="B1009" s="54"/>
      <c r="C1009" s="27"/>
      <c r="D1009" s="27"/>
      <c r="E1009" s="46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4"/>
      <c r="BC1009"/>
    </row>
    <row r="1010" spans="1:55" s="2" customFormat="1" ht="12.75" customHeight="1">
      <c r="A1010" s="50"/>
      <c r="B1010" s="54"/>
      <c r="C1010" s="27"/>
      <c r="D1010" s="27"/>
      <c r="E1010" s="46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4"/>
      <c r="BC1010"/>
    </row>
    <row r="1011" spans="1:55" s="2" customFormat="1" ht="12.75" customHeight="1">
      <c r="A1011" s="50"/>
      <c r="B1011" s="54"/>
      <c r="C1011" s="27"/>
      <c r="D1011" s="27"/>
      <c r="E1011" s="46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4"/>
      <c r="BC1011"/>
    </row>
    <row r="1012" spans="1:55" s="2" customFormat="1" ht="12.75" customHeight="1">
      <c r="A1012" s="50"/>
      <c r="B1012" s="54"/>
      <c r="C1012" s="27"/>
      <c r="D1012" s="27"/>
      <c r="E1012" s="46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4"/>
      <c r="BC1012"/>
    </row>
    <row r="1013" spans="1:55" s="2" customFormat="1" ht="12.75" customHeight="1">
      <c r="A1013" s="50"/>
      <c r="B1013" s="54"/>
      <c r="C1013" s="27"/>
      <c r="D1013" s="27"/>
      <c r="E1013" s="46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4"/>
      <c r="BC1013"/>
    </row>
    <row r="1014" spans="1:55" s="2" customFormat="1" ht="12.75" customHeight="1">
      <c r="A1014" s="50"/>
      <c r="B1014" s="54"/>
      <c r="C1014" s="27"/>
      <c r="D1014" s="27"/>
      <c r="E1014" s="46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4"/>
      <c r="BC1014"/>
    </row>
    <row r="1015" spans="1:55" s="2" customFormat="1" ht="12.75" customHeight="1">
      <c r="A1015" s="50"/>
      <c r="B1015" s="54"/>
      <c r="C1015" s="27"/>
      <c r="D1015" s="27"/>
      <c r="E1015" s="46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4"/>
      <c r="BC1015"/>
    </row>
    <row r="1016" spans="1:55" s="2" customFormat="1" ht="12.75" customHeight="1">
      <c r="A1016" s="50"/>
      <c r="B1016" s="54"/>
      <c r="C1016" s="27"/>
      <c r="D1016" s="27"/>
      <c r="E1016" s="46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4"/>
      <c r="BC1016"/>
    </row>
    <row r="1017" spans="1:55" s="2" customFormat="1" ht="12.75" customHeight="1">
      <c r="A1017" s="50"/>
      <c r="B1017" s="54"/>
      <c r="C1017" s="27"/>
      <c r="D1017" s="27"/>
      <c r="E1017" s="46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4"/>
      <c r="BC1017"/>
    </row>
    <row r="1018" spans="1:55" s="2" customFormat="1" ht="12.75" customHeight="1">
      <c r="A1018" s="50"/>
      <c r="B1018" s="54"/>
      <c r="C1018" s="27"/>
      <c r="D1018" s="27"/>
      <c r="E1018" s="46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4"/>
      <c r="BC1018"/>
    </row>
    <row r="1019" spans="1:55" s="2" customFormat="1" ht="12.75" customHeight="1">
      <c r="A1019" s="50"/>
      <c r="B1019" s="54"/>
      <c r="C1019" s="27"/>
      <c r="D1019" s="27"/>
      <c r="E1019" s="46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4"/>
      <c r="BC1019"/>
    </row>
    <row r="1020" spans="1:55" s="2" customFormat="1" ht="12.75" customHeight="1">
      <c r="A1020" s="50"/>
      <c r="B1020" s="54"/>
      <c r="C1020" s="27"/>
      <c r="D1020" s="27"/>
      <c r="E1020" s="46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4"/>
      <c r="BC1020"/>
    </row>
    <row r="1021" spans="1:55" s="2" customFormat="1" ht="12.75" customHeight="1">
      <c r="A1021" s="50"/>
      <c r="B1021" s="54"/>
      <c r="C1021" s="27"/>
      <c r="D1021" s="27"/>
      <c r="E1021" s="46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4"/>
      <c r="BC1021"/>
    </row>
    <row r="1022" spans="1:55" s="2" customFormat="1" ht="12.75" customHeight="1">
      <c r="A1022" s="50"/>
      <c r="B1022" s="54"/>
      <c r="C1022" s="27"/>
      <c r="D1022" s="27"/>
      <c r="E1022" s="46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4"/>
      <c r="BC1022"/>
    </row>
    <row r="1023" spans="1:55" s="2" customFormat="1" ht="12.75" customHeight="1">
      <c r="A1023" s="50"/>
      <c r="B1023" s="54"/>
      <c r="C1023" s="27"/>
      <c r="D1023" s="27"/>
      <c r="E1023" s="46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4"/>
      <c r="BC1023"/>
    </row>
    <row r="1024" spans="1:55" s="2" customFormat="1" ht="12.75" customHeight="1">
      <c r="A1024" s="50"/>
      <c r="B1024" s="54"/>
      <c r="C1024" s="27"/>
      <c r="D1024" s="27"/>
      <c r="E1024" s="46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4"/>
      <c r="BC1024"/>
    </row>
    <row r="1025" spans="1:55" s="2" customFormat="1" ht="12.75" customHeight="1">
      <c r="A1025" s="50"/>
      <c r="B1025" s="54"/>
      <c r="C1025" s="27"/>
      <c r="D1025" s="27"/>
      <c r="E1025" s="46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4"/>
      <c r="BC1025"/>
    </row>
    <row r="1026" spans="1:55" s="2" customFormat="1" ht="12.75" customHeight="1">
      <c r="A1026" s="50"/>
      <c r="B1026" s="54"/>
      <c r="C1026" s="27"/>
      <c r="D1026" s="27"/>
      <c r="E1026" s="46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4"/>
      <c r="BC1026"/>
    </row>
    <row r="1027" spans="1:55" s="2" customFormat="1" ht="12.75" customHeight="1">
      <c r="A1027" s="50"/>
      <c r="B1027" s="54"/>
      <c r="C1027" s="27"/>
      <c r="D1027" s="27"/>
      <c r="E1027" s="46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4"/>
      <c r="BC1027"/>
    </row>
    <row r="1028" spans="1:55" s="2" customFormat="1" ht="12.75" customHeight="1">
      <c r="A1028" s="50"/>
      <c r="B1028" s="54"/>
      <c r="C1028" s="27"/>
      <c r="D1028" s="27"/>
      <c r="E1028" s="46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4"/>
      <c r="BC1028"/>
    </row>
    <row r="1029" spans="1:55" s="2" customFormat="1" ht="12.75" customHeight="1">
      <c r="A1029" s="50"/>
      <c r="B1029" s="54"/>
      <c r="C1029" s="27"/>
      <c r="D1029" s="27"/>
      <c r="E1029" s="46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4"/>
      <c r="BC1029"/>
    </row>
    <row r="1030" spans="1:55" s="2" customFormat="1" ht="12.75" customHeight="1">
      <c r="A1030" s="50"/>
      <c r="B1030" s="54"/>
      <c r="C1030" s="27"/>
      <c r="D1030" s="27"/>
      <c r="E1030" s="46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4"/>
      <c r="BC1030"/>
    </row>
    <row r="1031" spans="1:55" s="2" customFormat="1" ht="12.75" customHeight="1">
      <c r="A1031" s="50"/>
      <c r="B1031" s="54"/>
      <c r="C1031" s="27"/>
      <c r="D1031" s="27"/>
      <c r="E1031" s="46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4"/>
      <c r="BC1031"/>
    </row>
    <row r="1032" spans="1:55" s="2" customFormat="1" ht="12.75" customHeight="1">
      <c r="A1032" s="50"/>
      <c r="B1032" s="54"/>
      <c r="C1032" s="27"/>
      <c r="D1032" s="27"/>
      <c r="E1032" s="46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4"/>
      <c r="BC1032"/>
    </row>
    <row r="1033" spans="1:55" s="2" customFormat="1" ht="12.75" customHeight="1">
      <c r="A1033" s="50"/>
      <c r="B1033" s="54"/>
      <c r="C1033" s="27"/>
      <c r="D1033" s="27"/>
      <c r="E1033" s="46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4"/>
      <c r="BC1033"/>
    </row>
    <row r="1034" spans="1:55" s="2" customFormat="1" ht="12.75" customHeight="1">
      <c r="A1034" s="50"/>
      <c r="B1034" s="54"/>
      <c r="C1034" s="27"/>
      <c r="D1034" s="27"/>
      <c r="E1034" s="46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4"/>
      <c r="BC1034"/>
    </row>
    <row r="1035" spans="1:55" s="2" customFormat="1" ht="12.75" customHeight="1">
      <c r="A1035" s="50"/>
      <c r="B1035" s="54"/>
      <c r="C1035" s="27"/>
      <c r="D1035" s="27"/>
      <c r="E1035" s="46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4"/>
      <c r="BC1035"/>
    </row>
    <row r="1036" spans="1:55" s="2" customFormat="1" ht="12.75" customHeight="1">
      <c r="A1036" s="50"/>
      <c r="B1036" s="54"/>
      <c r="C1036" s="27"/>
      <c r="D1036" s="27"/>
      <c r="E1036" s="46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4"/>
      <c r="BC1036"/>
    </row>
    <row r="1037" spans="1:55" s="2" customFormat="1" ht="12.75" customHeight="1">
      <c r="A1037" s="50"/>
      <c r="B1037" s="54"/>
      <c r="C1037" s="27"/>
      <c r="D1037" s="27"/>
      <c r="E1037" s="46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4"/>
      <c r="BC1037"/>
    </row>
    <row r="1038" spans="1:55" s="2" customFormat="1" ht="12.75" customHeight="1">
      <c r="A1038" s="50"/>
      <c r="B1038" s="54"/>
      <c r="C1038" s="27"/>
      <c r="D1038" s="27"/>
      <c r="E1038" s="46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4"/>
      <c r="BC1038"/>
    </row>
    <row r="1039" spans="1:55" s="2" customFormat="1" ht="12.75" customHeight="1">
      <c r="A1039" s="50"/>
      <c r="B1039" s="54"/>
      <c r="C1039" s="27"/>
      <c r="D1039" s="27"/>
      <c r="E1039" s="46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4"/>
      <c r="BC1039"/>
    </row>
    <row r="1040" spans="1:55" s="2" customFormat="1" ht="12.75" customHeight="1">
      <c r="A1040" s="50"/>
      <c r="B1040" s="54"/>
      <c r="C1040" s="27"/>
      <c r="D1040" s="27"/>
      <c r="E1040" s="46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4"/>
      <c r="BC1040"/>
    </row>
    <row r="1041" spans="1:55" s="2" customFormat="1" ht="12.75" customHeight="1" thickBot="1">
      <c r="A1041" s="50"/>
      <c r="B1041" s="54"/>
      <c r="C1041" s="27"/>
      <c r="D1041" s="27"/>
      <c r="E1041" s="47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9"/>
      <c r="BC1041"/>
    </row>
    <row r="1042" spans="1:93" s="2" customFormat="1" ht="12.75" customHeight="1">
      <c r="A1042" s="50"/>
      <c r="B1042" s="54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</row>
    <row r="1043" spans="1:93" s="2" customFormat="1" ht="12.75" customHeight="1">
      <c r="A1043" s="50"/>
      <c r="B1043" s="54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2004-10-08T22:41:51Z</dcterms:created>
  <dcterms:modified xsi:type="dcterms:W3CDTF">2019-11-07T23:13:48Z</dcterms:modified>
  <cp:category/>
  <cp:version/>
  <cp:contentType/>
  <cp:contentStatus/>
</cp:coreProperties>
</file>